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<sst xmlns="http://schemas.openxmlformats.org/spreadsheetml/2006/main" count="430" uniqueCount="360">
  <si>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</si>
  <si>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</si>
  <si>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</si>
  <si>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</si>
  <si>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</si>
  <si>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</si>
  <si>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</si>
  <si>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</si>
  <si>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</si>
  <si>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</si>
  <si>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</si>
  <si>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</si>
  <si>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</si>
  <si>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</si>
  <si>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</si>
  <si>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</si>
  <si>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</si>
  <si>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</si>
  <si>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</si>
  <si>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</si>
  <si>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</si>
  <si>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</si>
  <si>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</si>
  <si>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</si>
  <si>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</si>
  <si>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</si>
  <si>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</si>
  <si>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</si>
  <si>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</si>
  <si>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</si>
  <si>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</si>
  <si>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</si>
  <si>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</si>
  <si>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</si>
  <si>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</si>
  <si>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</si>
  <si>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</si>
  <si>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</si>
  <si>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</si>
  <si>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</si>
  <si>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</si>
  <si>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</si>
  <si>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</si>
  <si>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</si>
  <si>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</si>
  <si>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</si>
  <si>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</si>
  <si>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</si>
  <si>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</si>
  <si>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</si>
  <si>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</si>
  <si>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</si>
  <si>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</si>
  <si>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</si>
  <si>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</si>
  <si>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</si>
  <si>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</si>
  <si>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</si>
  <si>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</si>
  <si>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</si>
  <si>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</si>
  <si>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</si>
  <si>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</si>
  <si>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</si>
  <si>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</si>
  <si>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</si>
  <si>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</si>
  <si>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</si>
  <si>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</si>
  <si>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</si>
  <si>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</si>
  <si>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</si>
  <si>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</si>
  <si>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</si>
  <si>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</si>
  <si>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</si>
  <si>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</si>
  <si>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</si>
  <si>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</si>
  <si>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</si>
  <si>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</si>
  <si>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</si>
  <si>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</si>
  <si>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</si>
  <si>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</si>
  <si>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</si>
  <si>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</si>
  <si>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</si>
  <si>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</si>
  <si>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</si>
  <si>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</si>
  <si>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</si>
  <si>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</si>
  <si>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</si>
  <si>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</si>
  <si>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</si>
  <si>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</si>
  <si>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</si>
  <si>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</si>
  <si>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</si>
  <si>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</si>
  <si>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</si>
  <si>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</si>
  <si>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</si>
  <si>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</si>
  <si>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</si>
  <si>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</si>
  <si>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</si>
  <si>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</si>
  <si>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</si>
  <si>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</si>
  <si>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</si>
  <si>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</si>
  <si>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</si>
  <si>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</si>
  <si>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</si>
  <si>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</si>
  <si>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</si>
  <si>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</si>
  <si>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</si>
  <si>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</si>
  <si>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</si>
  <si>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</si>
  <si>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</si>
  <si>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</si>
  <si>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</si>
  <si>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</si>
  <si>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</si>
  <si>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</si>
  <si>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</si>
  <si>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</si>
  <si>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</si>
  <si>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</si>
  <si>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</si>
  <si>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</si>
  <si>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</si>
  <si>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</si>
  <si>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</si>
  <si>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</si>
  <si>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</si>
  <si>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</si>
  <si>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</si>
  <si>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</si>
  <si>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</si>
  <si>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</si>
  <si>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</si>
  <si>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</si>
  <si>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</si>
  <si>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</si>
  <si>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</si>
  <si>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</si>
  <si>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</si>
  <si>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</si>
  <si>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</si>
  <si>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</si>
  <si>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</si>
  <si>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</si>
  <si>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</si>
  <si>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</si>
  <si>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</si>
  <si>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</si>
  <si>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</si>
  <si>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</si>
  <si>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</si>
  <si>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</si>
  <si>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</si>
  <si>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</si>
  <si>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</si>
  <si>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</si>
  <si>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</si>
  <si>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</si>
  <si>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</si>
  <si>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</si>
  <si>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</si>
  <si>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</si>
  <si>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</si>
  <si>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</si>
  <si>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</si>
  <si>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</si>
  <si>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</si>
  <si>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</si>
  <si>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</si>
  <si>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</si>
  <si>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</si>
  <si>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</si>
  <si>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</si>
  <si>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</si>
  <si>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</si>
  <si>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</si>
  <si>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</si>
  <si>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</si>
  <si>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</si>
  <si>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</si>
  <si>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</si>
  <si>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</si>
  <si>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</si>
  <si>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</si>
  <si>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</si>
  <si>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</si>
  <si>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</si>
  <si>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</si>
  <si>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</si>
  <si>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</si>
  <si>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</si>
  <si>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</si>
  <si>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</si>
  <si>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</si>
  <si>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</si>
  <si>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</si>
  <si>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</si>
  <si>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</si>
  <si>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</si>
  <si>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</si>
  <si>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</si>
  <si>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</si>
  <si>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</si>
  <si>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</si>
  <si>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</si>
  <si>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</si>
  <si>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</si>
  <si>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</si>
  <si>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</si>
  <si>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</si>
  <si>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</si>
  <si>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</si>
  <si>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</si>
  <si>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</si>
  <si>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</si>
  <si>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</si>
  <si>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</si>
  <si>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</si>
  <si>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</si>
  <si>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</si>
  <si>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</si>
  <si>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</si>
  <si>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</si>
  <si>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</si>
  <si>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</si>
  <si>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</si>
  <si>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</si>
  <si>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</si>
  <si>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</si>
  <si>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092  2 02 20216 05 0000 150</t>
  </si>
  <si>
    <t>000  2 02 20216 00 0000 150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</si>
  <si>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</si>
  <si>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</si>
  <si>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</si>
  <si>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</si>
  <si>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</si>
  <si>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</si>
  <si>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</si>
  <si>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</si>
  <si>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</si>
  <si>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</si>
  <si>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</si>
  <si>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</si>
  <si>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</si>
  <si>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</si>
  <si>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</si>
  <si>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</si>
  <si>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</si>
  <si>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</si>
  <si>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</si>
  <si>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</si>
  <si>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</si>
  <si>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</si>
  <si>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</si>
  <si>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</si>
  <si>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</si>
  <si>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</si>
  <si>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</si>
  <si>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</si>
  <si>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</si>
  <si>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</si>
  <si>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</si>
  <si>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</si>
  <si>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</si>
  <si>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</si>
  <si>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</si>
  <si>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</si>
  <si>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</si>
  <si>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</si>
  <si>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</si>
  <si>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</si>
  <si>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</si>
  <si>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</si>
  <si>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</si>
  <si>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</si>
  <si>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</si>
  <si>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</si>
  <si>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</si>
  <si>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</si>
  <si>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</si>
  <si>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</si>
  <si>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</si>
  <si>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</si>
  <si>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</si>
  <si>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</si>
  <si>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</si>
  <si>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</si>
  <si>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</si>
  <si>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</si>
  <si>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</si>
  <si>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</si>
  <si>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</si>
  <si>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</si>
  <si>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</si>
  <si>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</si>
  <si>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</si>
  <si>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</si>
  <si>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</si>
  <si>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</si>
  <si>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</si>
  <si>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</si>
  <si>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</si>
  <si>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</si>
  <si>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</si>
  <si>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</si>
  <si>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</si>
  <si>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</si>
  <si>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</si>
  <si>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</si>
  <si>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</si>
  <si>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</si>
  <si>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</si>
  <si>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</si>
  <si>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</si>
  <si>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</si>
  <si>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</si>
  <si>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</si>
  <si>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</si>
  <si>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</si>
  <si>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</si>
  <si>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</si>
  <si>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</si>
  <si>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</si>
  <si>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</si>
  <si>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</si>
  <si>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</si>
  <si>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</si>
  <si>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</si>
  <si>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</si>
  <si>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</si>
  <si>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</si>
  <si>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000  2 02 20241 05 0000 150</t>
  </si>
  <si>
    <t>092  2 02 20241 05 0000 150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</si>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</sst>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view="pageBreakPreview" zoomScale="77" zoomScaleNormal="62" zoomScaleSheetLayoutView="77" zoomScalePageLayoutView="0" workbookViewId="0" topLeftCell="A2">
      <selection activeCell="O14" sqref="O14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hidden="1" customWidth="1"/>
    <col min="4" max="4" width="24.00390625" style="18" hidden="1" customWidth="1"/>
    <col min="5" max="5" width="22.875" style="18" customWidth="1"/>
    <col min="6" max="7" width="23.00390625" style="18" hidden="1" customWidth="1"/>
    <col min="8" max="8" width="23.00390625" style="18" customWidth="1"/>
    <col min="9" max="9" width="25.00390625" style="18" hidden="1" customWidth="1"/>
    <col min="10" max="10" width="21.125" style="18" hidden="1" customWidth="1"/>
    <col min="11" max="11" width="23.125" style="2" customWidth="1"/>
    <col min="12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5" customHeight="1">
      <c r="C2" s="19"/>
      <c r="D2" s="19"/>
      <c r="E2" s="19"/>
      <c r="F2" s="77" t="s">
        <v>40</v>
      </c>
      <c r="G2" s="77"/>
      <c r="H2" s="77"/>
      <c r="I2" s="77"/>
      <c r="J2" s="77"/>
      <c r="K2" s="77"/>
    </row>
    <row r="3" spans="3:11" ht="15" customHeight="1">
      <c r="C3" s="19"/>
      <c r="D3" s="19"/>
      <c r="E3" s="19"/>
      <c r="F3" s="77" t="s">
        <v>41</v>
      </c>
      <c r="G3" s="77"/>
      <c r="H3" s="77"/>
      <c r="I3" s="77"/>
      <c r="J3" s="77"/>
      <c r="K3" s="77"/>
    </row>
    <row r="4" spans="3:11" ht="16.5" customHeight="1">
      <c r="C4" s="19"/>
      <c r="D4" s="19"/>
      <c r="E4" s="19"/>
      <c r="F4" s="77" t="s">
        <v>42</v>
      </c>
      <c r="G4" s="77"/>
      <c r="H4" s="77"/>
      <c r="I4" s="77"/>
      <c r="J4" s="77"/>
      <c r="K4" s="77"/>
    </row>
    <row r="5" spans="3:11" ht="18" customHeight="1">
      <c r="C5" s="19"/>
      <c r="D5" s="19"/>
      <c r="E5" s="19"/>
      <c r="F5" s="77" t="s">
        <v>13</v>
      </c>
      <c r="G5" s="77"/>
      <c r="H5" s="77"/>
      <c r="I5" s="77"/>
      <c r="J5" s="77"/>
      <c r="K5" s="77"/>
    </row>
    <row r="6" spans="3:8" ht="15" customHeight="1">
      <c r="C6" s="20"/>
      <c r="D6" s="20"/>
      <c r="E6" s="20"/>
      <c r="F6" s="21"/>
      <c r="G6" s="21"/>
      <c r="H6" s="21"/>
    </row>
    <row r="7" spans="1:11" ht="38.25" customHeight="1">
      <c r="A7" s="78" t="s">
        <v>310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20.25" customHeight="1">
      <c r="A8" s="75" t="s">
        <v>174</v>
      </c>
      <c r="B8" s="73" t="s">
        <v>175</v>
      </c>
      <c r="C8" s="83">
        <v>2023</v>
      </c>
      <c r="D8" s="84"/>
      <c r="E8" s="85"/>
      <c r="F8" s="83">
        <v>2024</v>
      </c>
      <c r="G8" s="84"/>
      <c r="H8" s="85"/>
      <c r="I8" s="83">
        <v>2025</v>
      </c>
      <c r="J8" s="84"/>
      <c r="K8" s="85"/>
    </row>
    <row r="9" spans="1:11" ht="36.75" customHeight="1">
      <c r="A9" s="76"/>
      <c r="B9" s="74"/>
      <c r="C9" s="67" t="s">
        <v>334</v>
      </c>
      <c r="D9" s="67" t="s">
        <v>335</v>
      </c>
      <c r="E9" s="86">
        <v>2023</v>
      </c>
      <c r="F9" s="67" t="s">
        <v>334</v>
      </c>
      <c r="G9" s="67" t="s">
        <v>335</v>
      </c>
      <c r="H9" s="86">
        <v>2024</v>
      </c>
      <c r="I9" s="67" t="s">
        <v>334</v>
      </c>
      <c r="J9" s="67" t="s">
        <v>335</v>
      </c>
      <c r="K9" s="86">
        <v>2025</v>
      </c>
    </row>
    <row r="10" spans="1:11" ht="20.25" customHeight="1">
      <c r="A10" s="65" t="s">
        <v>176</v>
      </c>
      <c r="B10" s="64" t="s">
        <v>177</v>
      </c>
      <c r="C10" s="66">
        <f aca="true" t="shared" si="0" ref="C10:K10">C12+C21+C39+C56+C61+C84+C91+C114+C124</f>
        <v>58475196</v>
      </c>
      <c r="D10" s="66">
        <f t="shared" si="0"/>
        <v>0</v>
      </c>
      <c r="E10" s="66">
        <f t="shared" si="0"/>
        <v>58475196</v>
      </c>
      <c r="F10" s="66">
        <f t="shared" si="0"/>
        <v>60687866</v>
      </c>
      <c r="G10" s="66">
        <f t="shared" si="0"/>
        <v>0</v>
      </c>
      <c r="H10" s="66">
        <f t="shared" si="0"/>
        <v>60687866</v>
      </c>
      <c r="I10" s="66">
        <f t="shared" si="0"/>
        <v>62466996</v>
      </c>
      <c r="J10" s="66">
        <f t="shared" si="0"/>
        <v>0</v>
      </c>
      <c r="K10" s="66">
        <f t="shared" si="0"/>
        <v>62466996</v>
      </c>
    </row>
    <row r="11" spans="1:11" ht="21" customHeight="1">
      <c r="A11" s="13" t="s">
        <v>178</v>
      </c>
      <c r="B11" s="16" t="s">
        <v>179</v>
      </c>
      <c r="C11" s="23">
        <f>C13+C15+C17+C19</f>
        <v>32325750</v>
      </c>
      <c r="D11" s="23">
        <f>D12+D14+D16+D18</f>
        <v>0</v>
      </c>
      <c r="E11" s="23">
        <f>C11+D11</f>
        <v>32325750</v>
      </c>
      <c r="F11" s="23">
        <f>F13+F15+F17+F19</f>
        <v>33341900</v>
      </c>
      <c r="G11" s="23">
        <f>G12+G14+G16+G18</f>
        <v>0</v>
      </c>
      <c r="H11" s="23">
        <f>F11+G11</f>
        <v>33341900</v>
      </c>
      <c r="I11" s="23">
        <f>I13+I15+I17+I19</f>
        <v>33859300</v>
      </c>
      <c r="J11" s="23">
        <f>J12+J14+J16+J18</f>
        <v>0</v>
      </c>
      <c r="K11" s="23">
        <f>I11+J11</f>
        <v>33859300</v>
      </c>
    </row>
    <row r="12" spans="1:11" s="3" customFormat="1" ht="18.75">
      <c r="A12" s="13" t="s">
        <v>180</v>
      </c>
      <c r="B12" s="16" t="s">
        <v>181</v>
      </c>
      <c r="C12" s="23">
        <f>C14+C16+C18+C20</f>
        <v>32325750</v>
      </c>
      <c r="D12" s="23">
        <f>D13+D15+D17+D19</f>
        <v>0</v>
      </c>
      <c r="E12" s="23">
        <f>C12+D12</f>
        <v>32325750</v>
      </c>
      <c r="F12" s="23">
        <f>F14+F16+F18+F20</f>
        <v>33341900</v>
      </c>
      <c r="G12" s="23">
        <f>G13+G15+G17+G19</f>
        <v>0</v>
      </c>
      <c r="H12" s="23">
        <f>F12+G12</f>
        <v>33341900</v>
      </c>
      <c r="I12" s="23">
        <f>I14+I16+I18+I20</f>
        <v>33859300</v>
      </c>
      <c r="J12" s="23">
        <f>J13+J15+J17+J19</f>
        <v>0</v>
      </c>
      <c r="K12" s="23">
        <f>I12+J12</f>
        <v>33859300</v>
      </c>
    </row>
    <row r="13" spans="1:11" s="3" customFormat="1" ht="78.75" customHeight="1">
      <c r="A13" s="42" t="s">
        <v>129</v>
      </c>
      <c r="B13" s="43" t="s">
        <v>183</v>
      </c>
      <c r="C13" s="34">
        <f>C14</f>
        <v>32000000</v>
      </c>
      <c r="D13" s="34">
        <f>D14</f>
        <v>0</v>
      </c>
      <c r="E13" s="34">
        <f>C13+D13</f>
        <v>32000000</v>
      </c>
      <c r="F13" s="34">
        <f>F14</f>
        <v>33000000</v>
      </c>
      <c r="G13" s="34">
        <f>G14</f>
        <v>0</v>
      </c>
      <c r="H13" s="34">
        <f>F13+G13</f>
        <v>33000000</v>
      </c>
      <c r="I13" s="34">
        <f>I14</f>
        <v>33500000</v>
      </c>
      <c r="J13" s="34">
        <f>J14</f>
        <v>0</v>
      </c>
      <c r="K13" s="34">
        <f>I13+J13</f>
        <v>33500000</v>
      </c>
    </row>
    <row r="14" spans="1:11" ht="75.75" customHeight="1">
      <c r="A14" s="28" t="s">
        <v>182</v>
      </c>
      <c r="B14" s="29" t="s">
        <v>183</v>
      </c>
      <c r="C14" s="26">
        <v>32000000</v>
      </c>
      <c r="D14" s="26">
        <v>0</v>
      </c>
      <c r="E14" s="26">
        <f aca="true" t="shared" si="1" ref="E14:E20">C14+D14</f>
        <v>32000000</v>
      </c>
      <c r="F14" s="26">
        <v>33000000</v>
      </c>
      <c r="G14" s="26">
        <v>0</v>
      </c>
      <c r="H14" s="26">
        <f aca="true" t="shared" si="2" ref="H14:H20">F14+G14</f>
        <v>33000000</v>
      </c>
      <c r="I14" s="26">
        <v>33500000</v>
      </c>
      <c r="J14" s="26">
        <v>0</v>
      </c>
      <c r="K14" s="26">
        <f aca="true" t="shared" si="3" ref="K14:K20">I14+J14</f>
        <v>33500000</v>
      </c>
    </row>
    <row r="15" spans="1:11" ht="117.75" customHeight="1">
      <c r="A15" s="42" t="s">
        <v>130</v>
      </c>
      <c r="B15" s="43" t="s">
        <v>185</v>
      </c>
      <c r="C15" s="34">
        <f>C16</f>
        <v>43750</v>
      </c>
      <c r="D15" s="34">
        <f>D16</f>
        <v>0</v>
      </c>
      <c r="E15" s="34">
        <f t="shared" si="1"/>
        <v>43750</v>
      </c>
      <c r="F15" s="34">
        <f>F16</f>
        <v>45000</v>
      </c>
      <c r="G15" s="34">
        <f>G16</f>
        <v>0</v>
      </c>
      <c r="H15" s="34">
        <f t="shared" si="2"/>
        <v>45000</v>
      </c>
      <c r="I15" s="34">
        <f>I16</f>
        <v>47500</v>
      </c>
      <c r="J15" s="34">
        <f>J16</f>
        <v>0</v>
      </c>
      <c r="K15" s="34">
        <f t="shared" si="3"/>
        <v>47500</v>
      </c>
    </row>
    <row r="16" spans="1:11" ht="117.75" customHeight="1">
      <c r="A16" s="28" t="s">
        <v>184</v>
      </c>
      <c r="B16" s="29" t="s">
        <v>185</v>
      </c>
      <c r="C16" s="26">
        <v>43750</v>
      </c>
      <c r="D16" s="26"/>
      <c r="E16" s="26">
        <f t="shared" si="1"/>
        <v>43750</v>
      </c>
      <c r="F16" s="26">
        <v>45000</v>
      </c>
      <c r="G16" s="26"/>
      <c r="H16" s="26">
        <f t="shared" si="2"/>
        <v>45000</v>
      </c>
      <c r="I16" s="26">
        <v>47500</v>
      </c>
      <c r="J16" s="26"/>
      <c r="K16" s="26">
        <f t="shared" si="3"/>
        <v>47500</v>
      </c>
    </row>
    <row r="17" spans="1:11" ht="54.75" customHeight="1">
      <c r="A17" s="42" t="s">
        <v>131</v>
      </c>
      <c r="B17" s="43" t="s">
        <v>225</v>
      </c>
      <c r="C17" s="34">
        <f>C18</f>
        <v>82000</v>
      </c>
      <c r="D17" s="34">
        <f>D18</f>
        <v>0</v>
      </c>
      <c r="E17" s="34">
        <f t="shared" si="1"/>
        <v>82000</v>
      </c>
      <c r="F17" s="34">
        <f>F18</f>
        <v>86900</v>
      </c>
      <c r="G17" s="34">
        <f>G18</f>
        <v>0</v>
      </c>
      <c r="H17" s="34">
        <f t="shared" si="2"/>
        <v>86900</v>
      </c>
      <c r="I17" s="34">
        <f>I18</f>
        <v>91800</v>
      </c>
      <c r="J17" s="34">
        <f>J18</f>
        <v>0</v>
      </c>
      <c r="K17" s="34">
        <f t="shared" si="3"/>
        <v>91800</v>
      </c>
    </row>
    <row r="18" spans="1:11" ht="44.25" customHeight="1">
      <c r="A18" s="28" t="s">
        <v>186</v>
      </c>
      <c r="B18" s="29" t="s">
        <v>225</v>
      </c>
      <c r="C18" s="26">
        <v>82000</v>
      </c>
      <c r="D18" s="26"/>
      <c r="E18" s="26">
        <f t="shared" si="1"/>
        <v>82000</v>
      </c>
      <c r="F18" s="26">
        <v>86900</v>
      </c>
      <c r="G18" s="26"/>
      <c r="H18" s="26">
        <f t="shared" si="2"/>
        <v>86900</v>
      </c>
      <c r="I18" s="26">
        <v>91800</v>
      </c>
      <c r="J18" s="26"/>
      <c r="K18" s="26">
        <f t="shared" si="3"/>
        <v>91800</v>
      </c>
    </row>
    <row r="19" spans="1:11" ht="96" customHeight="1">
      <c r="A19" s="42" t="s">
        <v>132</v>
      </c>
      <c r="B19" s="43" t="s">
        <v>188</v>
      </c>
      <c r="C19" s="34">
        <f>C20</f>
        <v>200000</v>
      </c>
      <c r="D19" s="34">
        <f>D20</f>
        <v>0</v>
      </c>
      <c r="E19" s="34">
        <f t="shared" si="1"/>
        <v>200000</v>
      </c>
      <c r="F19" s="34">
        <f>F20</f>
        <v>210000</v>
      </c>
      <c r="G19" s="34">
        <f>G20</f>
        <v>0</v>
      </c>
      <c r="H19" s="34">
        <f t="shared" si="2"/>
        <v>210000</v>
      </c>
      <c r="I19" s="34">
        <f>I20</f>
        <v>220000</v>
      </c>
      <c r="J19" s="34">
        <f>J20</f>
        <v>0</v>
      </c>
      <c r="K19" s="34">
        <f t="shared" si="3"/>
        <v>220000</v>
      </c>
    </row>
    <row r="20" spans="1:11" ht="93.75" customHeight="1">
      <c r="A20" s="28" t="s">
        <v>187</v>
      </c>
      <c r="B20" s="29" t="s">
        <v>188</v>
      </c>
      <c r="C20" s="26">
        <v>200000</v>
      </c>
      <c r="D20" s="26"/>
      <c r="E20" s="26">
        <f t="shared" si="1"/>
        <v>200000</v>
      </c>
      <c r="F20" s="26">
        <v>210000</v>
      </c>
      <c r="G20" s="26"/>
      <c r="H20" s="26">
        <f t="shared" si="2"/>
        <v>210000</v>
      </c>
      <c r="I20" s="26">
        <v>220000</v>
      </c>
      <c r="J20" s="26"/>
      <c r="K20" s="26">
        <f t="shared" si="3"/>
        <v>220000</v>
      </c>
    </row>
    <row r="21" spans="1:11" ht="43.5" customHeight="1">
      <c r="A21" s="15" t="s">
        <v>189</v>
      </c>
      <c r="B21" s="31" t="s">
        <v>190</v>
      </c>
      <c r="C21" s="32">
        <f>C25+C29+C33+C37</f>
        <v>11572570</v>
      </c>
      <c r="D21" s="32">
        <f>D23+D27+D31+D35</f>
        <v>0</v>
      </c>
      <c r="E21" s="32">
        <f>C21+D21</f>
        <v>11572570</v>
      </c>
      <c r="F21" s="32">
        <f>F25+F29+F33+F37</f>
        <v>12152410</v>
      </c>
      <c r="G21" s="32">
        <f>G23+G27+G31+G35</f>
        <v>0</v>
      </c>
      <c r="H21" s="32">
        <f>F21+G21</f>
        <v>12152410</v>
      </c>
      <c r="I21" s="32">
        <f>I25+I29+I33+I37</f>
        <v>13012240</v>
      </c>
      <c r="J21" s="32">
        <f>J23+J27+J31+J35</f>
        <v>0</v>
      </c>
      <c r="K21" s="32">
        <f>I21+J21</f>
        <v>13012240</v>
      </c>
    </row>
    <row r="22" spans="1:11" ht="43.5" customHeight="1">
      <c r="A22" s="42" t="s">
        <v>259</v>
      </c>
      <c r="B22" s="43" t="s">
        <v>258</v>
      </c>
      <c r="C22" s="56">
        <f>C23+C31+C35+C27</f>
        <v>11572570</v>
      </c>
      <c r="D22" s="56">
        <f>D23+D31+D35+D27</f>
        <v>0</v>
      </c>
      <c r="E22" s="56">
        <f>C22+D22</f>
        <v>11572570</v>
      </c>
      <c r="F22" s="56">
        <f>F23+F31+F35+F27</f>
        <v>12152410</v>
      </c>
      <c r="G22" s="56">
        <f>G23+G31+G35+G27</f>
        <v>0</v>
      </c>
      <c r="H22" s="56">
        <f>F22+G22</f>
        <v>12152410</v>
      </c>
      <c r="I22" s="56">
        <f>I23+I31+I35+I27</f>
        <v>13012240</v>
      </c>
      <c r="J22" s="56">
        <f>J23+J31+J35+J27</f>
        <v>0</v>
      </c>
      <c r="K22" s="56">
        <f>I22+J22</f>
        <v>13012240</v>
      </c>
    </row>
    <row r="23" spans="1:11" ht="78.75" customHeight="1">
      <c r="A23" s="42" t="s">
        <v>253</v>
      </c>
      <c r="B23" s="43" t="s">
        <v>226</v>
      </c>
      <c r="C23" s="34">
        <f>C24</f>
        <v>5481350</v>
      </c>
      <c r="D23" s="34">
        <f>D25+D26</f>
        <v>0</v>
      </c>
      <c r="E23" s="56">
        <f aca="true" t="shared" si="4" ref="E23:E38">C23+D23</f>
        <v>5481350</v>
      </c>
      <c r="F23" s="34">
        <f>F24</f>
        <v>5797700</v>
      </c>
      <c r="G23" s="34">
        <f>G25+G26</f>
        <v>0</v>
      </c>
      <c r="H23" s="56">
        <f aca="true" t="shared" si="5" ref="H23:H38">F23+G23</f>
        <v>5797700</v>
      </c>
      <c r="I23" s="34">
        <f>I24</f>
        <v>6223170</v>
      </c>
      <c r="J23" s="34">
        <f>J25+J26</f>
        <v>0</v>
      </c>
      <c r="K23" s="56">
        <f aca="true" t="shared" si="6" ref="K23:K38">I23+J23</f>
        <v>6223170</v>
      </c>
    </row>
    <row r="24" spans="1:11" ht="117" customHeight="1">
      <c r="A24" s="28" t="s">
        <v>97</v>
      </c>
      <c r="B24" s="38" t="s">
        <v>69</v>
      </c>
      <c r="C24" s="26">
        <f>C25</f>
        <v>5481350</v>
      </c>
      <c r="D24" s="26">
        <v>0</v>
      </c>
      <c r="E24" s="37">
        <f t="shared" si="4"/>
        <v>5481350</v>
      </c>
      <c r="F24" s="26">
        <f>F25</f>
        <v>5797700</v>
      </c>
      <c r="G24" s="26">
        <v>0</v>
      </c>
      <c r="H24" s="37">
        <f t="shared" si="5"/>
        <v>5797700</v>
      </c>
      <c r="I24" s="26">
        <f>I25</f>
        <v>6223170</v>
      </c>
      <c r="J24" s="26">
        <v>0</v>
      </c>
      <c r="K24" s="37">
        <f t="shared" si="6"/>
        <v>6223170</v>
      </c>
    </row>
    <row r="25" spans="1:11" ht="116.25" customHeight="1">
      <c r="A25" s="28" t="s">
        <v>70</v>
      </c>
      <c r="B25" s="38" t="s">
        <v>69</v>
      </c>
      <c r="C25" s="26">
        <v>5481350</v>
      </c>
      <c r="D25" s="26">
        <v>-5481350</v>
      </c>
      <c r="E25" s="37">
        <f t="shared" si="4"/>
        <v>0</v>
      </c>
      <c r="F25" s="26">
        <v>5797700</v>
      </c>
      <c r="G25" s="26">
        <v>-5797700</v>
      </c>
      <c r="H25" s="37">
        <f t="shared" si="5"/>
        <v>0</v>
      </c>
      <c r="I25" s="26">
        <v>6223170</v>
      </c>
      <c r="J25" s="26">
        <v>-6223170</v>
      </c>
      <c r="K25" s="37">
        <f t="shared" si="6"/>
        <v>0</v>
      </c>
    </row>
    <row r="26" spans="1:11" ht="97.5" customHeight="1">
      <c r="A26" s="28" t="s">
        <v>356</v>
      </c>
      <c r="B26" s="38" t="s">
        <v>69</v>
      </c>
      <c r="C26" s="26"/>
      <c r="D26" s="26">
        <v>5481350</v>
      </c>
      <c r="E26" s="37">
        <f t="shared" si="4"/>
        <v>5481350</v>
      </c>
      <c r="F26" s="26">
        <v>0</v>
      </c>
      <c r="G26" s="26">
        <v>5797700</v>
      </c>
      <c r="H26" s="37">
        <f t="shared" si="5"/>
        <v>5797700</v>
      </c>
      <c r="I26" s="26"/>
      <c r="J26" s="26">
        <v>6223170</v>
      </c>
      <c r="K26" s="37">
        <f t="shared" si="6"/>
        <v>6223170</v>
      </c>
    </row>
    <row r="27" spans="1:11" ht="100.5" customHeight="1">
      <c r="A27" s="42" t="s">
        <v>255</v>
      </c>
      <c r="B27" s="46" t="s">
        <v>227</v>
      </c>
      <c r="C27" s="56">
        <f>C28</f>
        <v>38070</v>
      </c>
      <c r="D27" s="56">
        <f>D29+D30</f>
        <v>0</v>
      </c>
      <c r="E27" s="56">
        <f t="shared" si="4"/>
        <v>38070</v>
      </c>
      <c r="F27" s="56">
        <f>F28</f>
        <v>39600</v>
      </c>
      <c r="G27" s="56">
        <f>G29+G30</f>
        <v>0</v>
      </c>
      <c r="H27" s="56">
        <f t="shared" si="5"/>
        <v>39600</v>
      </c>
      <c r="I27" s="56">
        <f>I28</f>
        <v>41400</v>
      </c>
      <c r="J27" s="56">
        <f>J29+J30</f>
        <v>0</v>
      </c>
      <c r="K27" s="56">
        <f t="shared" si="6"/>
        <v>41400</v>
      </c>
    </row>
    <row r="28" spans="1:11" ht="136.5" customHeight="1">
      <c r="A28" s="28" t="s">
        <v>109</v>
      </c>
      <c r="B28" s="38" t="s">
        <v>72</v>
      </c>
      <c r="C28" s="37">
        <f>C29</f>
        <v>38070</v>
      </c>
      <c r="D28" s="37">
        <v>0</v>
      </c>
      <c r="E28" s="37">
        <f t="shared" si="4"/>
        <v>38070</v>
      </c>
      <c r="F28" s="37">
        <f>F29</f>
        <v>39600</v>
      </c>
      <c r="G28" s="37"/>
      <c r="H28" s="37">
        <f t="shared" si="5"/>
        <v>39600</v>
      </c>
      <c r="I28" s="37">
        <f>I29</f>
        <v>41400</v>
      </c>
      <c r="J28" s="37"/>
      <c r="K28" s="37">
        <f t="shared" si="6"/>
        <v>41400</v>
      </c>
    </row>
    <row r="29" spans="1:11" ht="136.5" customHeight="1">
      <c r="A29" s="28" t="s">
        <v>71</v>
      </c>
      <c r="B29" s="38" t="s">
        <v>72</v>
      </c>
      <c r="C29" s="37">
        <v>38070</v>
      </c>
      <c r="D29" s="37">
        <v>-38070</v>
      </c>
      <c r="E29" s="37">
        <f t="shared" si="4"/>
        <v>0</v>
      </c>
      <c r="F29" s="37">
        <v>39600</v>
      </c>
      <c r="G29" s="37">
        <v>-39600</v>
      </c>
      <c r="H29" s="37">
        <f t="shared" si="5"/>
        <v>0</v>
      </c>
      <c r="I29" s="37">
        <v>41400</v>
      </c>
      <c r="J29" s="37">
        <v>-41400</v>
      </c>
      <c r="K29" s="37">
        <f t="shared" si="6"/>
        <v>0</v>
      </c>
    </row>
    <row r="30" spans="1:11" ht="75.75" customHeight="1">
      <c r="A30" s="28" t="s">
        <v>357</v>
      </c>
      <c r="B30" s="38" t="s">
        <v>72</v>
      </c>
      <c r="C30" s="37"/>
      <c r="D30" s="37">
        <v>38070</v>
      </c>
      <c r="E30" s="37">
        <f t="shared" si="4"/>
        <v>38070</v>
      </c>
      <c r="F30" s="37"/>
      <c r="G30" s="37">
        <v>39600</v>
      </c>
      <c r="H30" s="37">
        <f t="shared" si="5"/>
        <v>39600</v>
      </c>
      <c r="I30" s="37"/>
      <c r="J30" s="37">
        <v>41400</v>
      </c>
      <c r="K30" s="37">
        <f t="shared" si="6"/>
        <v>41400</v>
      </c>
    </row>
    <row r="31" spans="1:11" ht="76.5" customHeight="1">
      <c r="A31" s="42" t="s">
        <v>254</v>
      </c>
      <c r="B31" s="48" t="s">
        <v>228</v>
      </c>
      <c r="C31" s="56">
        <f aca="true" t="shared" si="7" ref="C31:J32">C32</f>
        <v>6776060</v>
      </c>
      <c r="D31" s="56">
        <f>D33+D34</f>
        <v>0</v>
      </c>
      <c r="E31" s="56">
        <f t="shared" si="4"/>
        <v>6776060</v>
      </c>
      <c r="F31" s="56">
        <f t="shared" si="7"/>
        <v>7074390</v>
      </c>
      <c r="G31" s="56">
        <f>G33+G34</f>
        <v>0</v>
      </c>
      <c r="H31" s="56">
        <f t="shared" si="5"/>
        <v>7074390</v>
      </c>
      <c r="I31" s="56">
        <f t="shared" si="7"/>
        <v>7514010</v>
      </c>
      <c r="J31" s="56">
        <f>J33+J34</f>
        <v>0</v>
      </c>
      <c r="K31" s="56">
        <f t="shared" si="6"/>
        <v>7514010</v>
      </c>
    </row>
    <row r="32" spans="1:11" ht="119.25" customHeight="1">
      <c r="A32" s="28" t="s">
        <v>98</v>
      </c>
      <c r="B32" s="38" t="s">
        <v>75</v>
      </c>
      <c r="C32" s="37">
        <f t="shared" si="7"/>
        <v>6776060</v>
      </c>
      <c r="D32" s="37">
        <v>0</v>
      </c>
      <c r="E32" s="37">
        <f t="shared" si="4"/>
        <v>6776060</v>
      </c>
      <c r="F32" s="37">
        <f t="shared" si="7"/>
        <v>7074390</v>
      </c>
      <c r="G32" s="37">
        <f t="shared" si="7"/>
        <v>-7074390</v>
      </c>
      <c r="H32" s="37">
        <f t="shared" si="5"/>
        <v>0</v>
      </c>
      <c r="I32" s="37">
        <f t="shared" si="7"/>
        <v>7514010</v>
      </c>
      <c r="J32" s="37">
        <f t="shared" si="7"/>
        <v>-7514010</v>
      </c>
      <c r="K32" s="37">
        <f t="shared" si="6"/>
        <v>0</v>
      </c>
    </row>
    <row r="33" spans="1:11" ht="120" customHeight="1">
      <c r="A33" s="28" t="s">
        <v>76</v>
      </c>
      <c r="B33" s="38" t="s">
        <v>75</v>
      </c>
      <c r="C33" s="37">
        <v>6776060</v>
      </c>
      <c r="D33" s="37">
        <v>-6776060</v>
      </c>
      <c r="E33" s="37">
        <f t="shared" si="4"/>
        <v>0</v>
      </c>
      <c r="F33" s="37">
        <v>7074390</v>
      </c>
      <c r="G33" s="37">
        <v>-7074390</v>
      </c>
      <c r="H33" s="37">
        <f t="shared" si="5"/>
        <v>0</v>
      </c>
      <c r="I33" s="37">
        <v>7514010</v>
      </c>
      <c r="J33" s="37">
        <v>-7514010</v>
      </c>
      <c r="K33" s="37">
        <f t="shared" si="6"/>
        <v>0</v>
      </c>
    </row>
    <row r="34" spans="1:11" ht="114" customHeight="1">
      <c r="A34" s="28" t="s">
        <v>358</v>
      </c>
      <c r="B34" s="38" t="s">
        <v>75</v>
      </c>
      <c r="C34" s="37">
        <v>0</v>
      </c>
      <c r="D34" s="37">
        <v>6776060</v>
      </c>
      <c r="E34" s="37">
        <f t="shared" si="4"/>
        <v>6776060</v>
      </c>
      <c r="F34" s="37">
        <v>0</v>
      </c>
      <c r="G34" s="37">
        <v>7074390</v>
      </c>
      <c r="H34" s="37">
        <f t="shared" si="5"/>
        <v>7074390</v>
      </c>
      <c r="I34" s="37">
        <v>0</v>
      </c>
      <c r="J34" s="37">
        <v>7514010</v>
      </c>
      <c r="K34" s="37">
        <f t="shared" si="6"/>
        <v>7514010</v>
      </c>
    </row>
    <row r="35" spans="1:11" ht="78" customHeight="1">
      <c r="A35" s="42" t="s">
        <v>256</v>
      </c>
      <c r="B35" s="46" t="s">
        <v>229</v>
      </c>
      <c r="C35" s="56">
        <f aca="true" t="shared" si="8" ref="C35:J36">C36</f>
        <v>-722910</v>
      </c>
      <c r="D35" s="56">
        <f>D37+D38</f>
        <v>0</v>
      </c>
      <c r="E35" s="56">
        <f t="shared" si="4"/>
        <v>-722910</v>
      </c>
      <c r="F35" s="56">
        <f t="shared" si="8"/>
        <v>-759280</v>
      </c>
      <c r="G35" s="56">
        <f>G37+G38</f>
        <v>0</v>
      </c>
      <c r="H35" s="56">
        <f t="shared" si="5"/>
        <v>-759280</v>
      </c>
      <c r="I35" s="56">
        <f t="shared" si="8"/>
        <v>-766340</v>
      </c>
      <c r="J35" s="56">
        <f>J37+J38</f>
        <v>0</v>
      </c>
      <c r="K35" s="56">
        <f t="shared" si="6"/>
        <v>-766340</v>
      </c>
    </row>
    <row r="36" spans="1:11" ht="113.25" customHeight="1">
      <c r="A36" s="28" t="s">
        <v>99</v>
      </c>
      <c r="B36" s="38" t="s">
        <v>74</v>
      </c>
      <c r="C36" s="37">
        <f t="shared" si="8"/>
        <v>-722910</v>
      </c>
      <c r="D36" s="37">
        <v>0</v>
      </c>
      <c r="E36" s="37">
        <f t="shared" si="4"/>
        <v>-722910</v>
      </c>
      <c r="F36" s="37">
        <f t="shared" si="8"/>
        <v>-759280</v>
      </c>
      <c r="G36" s="37">
        <f t="shared" si="8"/>
        <v>759280</v>
      </c>
      <c r="H36" s="37">
        <f t="shared" si="5"/>
        <v>0</v>
      </c>
      <c r="I36" s="37">
        <f t="shared" si="8"/>
        <v>-766340</v>
      </c>
      <c r="J36" s="37">
        <f t="shared" si="8"/>
        <v>766340</v>
      </c>
      <c r="K36" s="37">
        <f t="shared" si="6"/>
        <v>0</v>
      </c>
    </row>
    <row r="37" spans="1:11" ht="118.5" customHeight="1">
      <c r="A37" s="28" t="s">
        <v>73</v>
      </c>
      <c r="B37" s="38" t="s">
        <v>74</v>
      </c>
      <c r="C37" s="37">
        <v>-722910</v>
      </c>
      <c r="D37" s="37">
        <v>722910</v>
      </c>
      <c r="E37" s="37">
        <f t="shared" si="4"/>
        <v>0</v>
      </c>
      <c r="F37" s="37">
        <v>-759280</v>
      </c>
      <c r="G37" s="37">
        <v>759280</v>
      </c>
      <c r="H37" s="37">
        <f t="shared" si="5"/>
        <v>0</v>
      </c>
      <c r="I37" s="37">
        <v>-766340</v>
      </c>
      <c r="J37" s="37">
        <v>766340</v>
      </c>
      <c r="K37" s="37">
        <f t="shared" si="6"/>
        <v>0</v>
      </c>
    </row>
    <row r="38" spans="1:11" ht="67.5" customHeight="1">
      <c r="A38" s="28" t="s">
        <v>359</v>
      </c>
      <c r="B38" s="38" t="s">
        <v>74</v>
      </c>
      <c r="C38" s="37"/>
      <c r="D38" s="37">
        <v>-722910</v>
      </c>
      <c r="E38" s="37">
        <f t="shared" si="4"/>
        <v>-722910</v>
      </c>
      <c r="F38" s="37"/>
      <c r="G38" s="37">
        <v>-759280</v>
      </c>
      <c r="H38" s="37">
        <f t="shared" si="5"/>
        <v>-759280</v>
      </c>
      <c r="I38" s="37"/>
      <c r="J38" s="37">
        <v>-766340</v>
      </c>
      <c r="K38" s="37">
        <f t="shared" si="6"/>
        <v>-766340</v>
      </c>
    </row>
    <row r="39" spans="1:11" ht="21" customHeight="1">
      <c r="A39" s="13" t="s">
        <v>191</v>
      </c>
      <c r="B39" s="14" t="s">
        <v>192</v>
      </c>
      <c r="C39" s="23">
        <f>C40+C48+C51+C54</f>
        <v>2800000</v>
      </c>
      <c r="D39" s="23">
        <f>D40+D48+D51+D54</f>
        <v>0</v>
      </c>
      <c r="E39" s="23">
        <f aca="true" t="shared" si="9" ref="E39:E46">C39+D39</f>
        <v>2800000</v>
      </c>
      <c r="F39" s="23">
        <f>F40+F48+F51+F54</f>
        <v>3055000</v>
      </c>
      <c r="G39" s="23">
        <f>G40+G48+G51+G54</f>
        <v>0</v>
      </c>
      <c r="H39" s="23">
        <f aca="true" t="shared" si="10" ref="H39:H46">F39+G39</f>
        <v>3055000</v>
      </c>
      <c r="I39" s="23">
        <f>I40+I48+I51+I54</f>
        <v>3120000</v>
      </c>
      <c r="J39" s="23">
        <f>J40+J48+J51+J54</f>
        <v>0</v>
      </c>
      <c r="K39" s="23">
        <f aca="true" t="shared" si="11" ref="K39:K46">I39+J39</f>
        <v>3120000</v>
      </c>
    </row>
    <row r="40" spans="1:11" ht="43.5" customHeight="1">
      <c r="A40" s="42" t="s">
        <v>165</v>
      </c>
      <c r="B40" s="43" t="s">
        <v>163</v>
      </c>
      <c r="C40" s="34">
        <f>C41+C44</f>
        <v>1600000</v>
      </c>
      <c r="D40" s="34">
        <f>D41+D44</f>
        <v>0</v>
      </c>
      <c r="E40" s="34">
        <f t="shared" si="9"/>
        <v>1600000</v>
      </c>
      <c r="F40" s="34">
        <f>F41+F44</f>
        <v>1600000</v>
      </c>
      <c r="G40" s="34">
        <f>G41+G44</f>
        <v>0</v>
      </c>
      <c r="H40" s="34">
        <f t="shared" si="10"/>
        <v>1600000</v>
      </c>
      <c r="I40" s="34">
        <f>I41+I44</f>
        <v>1600000</v>
      </c>
      <c r="J40" s="34">
        <f>J41+J44</f>
        <v>0</v>
      </c>
      <c r="K40" s="34">
        <f t="shared" si="11"/>
        <v>1600000</v>
      </c>
    </row>
    <row r="41" spans="1:11" ht="39" customHeight="1">
      <c r="A41" s="42" t="s">
        <v>166</v>
      </c>
      <c r="B41" s="43" t="s">
        <v>164</v>
      </c>
      <c r="C41" s="34">
        <f>C42</f>
        <v>800000</v>
      </c>
      <c r="D41" s="34">
        <f>D42</f>
        <v>0</v>
      </c>
      <c r="E41" s="34">
        <f t="shared" si="9"/>
        <v>800000</v>
      </c>
      <c r="F41" s="34">
        <f>F42</f>
        <v>800000</v>
      </c>
      <c r="G41" s="34">
        <f>G42</f>
        <v>0</v>
      </c>
      <c r="H41" s="34">
        <f t="shared" si="10"/>
        <v>800000</v>
      </c>
      <c r="I41" s="34">
        <f>I42</f>
        <v>800000</v>
      </c>
      <c r="J41" s="34">
        <f>J42</f>
        <v>0</v>
      </c>
      <c r="K41" s="34">
        <f t="shared" si="11"/>
        <v>800000</v>
      </c>
    </row>
    <row r="42" spans="1:11" ht="39.75" customHeight="1">
      <c r="A42" s="28" t="s">
        <v>167</v>
      </c>
      <c r="B42" s="29" t="s">
        <v>164</v>
      </c>
      <c r="C42" s="26">
        <f>C43</f>
        <v>800000</v>
      </c>
      <c r="D42" s="26">
        <f>D43</f>
        <v>0</v>
      </c>
      <c r="E42" s="26">
        <f t="shared" si="9"/>
        <v>800000</v>
      </c>
      <c r="F42" s="26">
        <f>F43</f>
        <v>800000</v>
      </c>
      <c r="G42" s="26">
        <f>G43</f>
        <v>0</v>
      </c>
      <c r="H42" s="26">
        <f t="shared" si="10"/>
        <v>800000</v>
      </c>
      <c r="I42" s="26">
        <f>I43</f>
        <v>800000</v>
      </c>
      <c r="J42" s="26">
        <f>J43</f>
        <v>0</v>
      </c>
      <c r="K42" s="26">
        <f t="shared" si="11"/>
        <v>800000</v>
      </c>
    </row>
    <row r="43" spans="1:11" ht="45" customHeight="1">
      <c r="A43" s="28" t="s">
        <v>170</v>
      </c>
      <c r="B43" s="29" t="s">
        <v>164</v>
      </c>
      <c r="C43" s="26">
        <v>800000</v>
      </c>
      <c r="D43" s="26">
        <v>0</v>
      </c>
      <c r="E43" s="26">
        <f t="shared" si="9"/>
        <v>800000</v>
      </c>
      <c r="F43" s="26">
        <v>800000</v>
      </c>
      <c r="G43" s="26">
        <v>0</v>
      </c>
      <c r="H43" s="26">
        <f t="shared" si="10"/>
        <v>800000</v>
      </c>
      <c r="I43" s="26">
        <v>800000</v>
      </c>
      <c r="J43" s="26">
        <v>0</v>
      </c>
      <c r="K43" s="26">
        <f t="shared" si="11"/>
        <v>800000</v>
      </c>
    </row>
    <row r="44" spans="1:11" ht="42" customHeight="1">
      <c r="A44" s="42" t="s">
        <v>169</v>
      </c>
      <c r="B44" s="43" t="s">
        <v>168</v>
      </c>
      <c r="C44" s="34">
        <f>C45</f>
        <v>800000</v>
      </c>
      <c r="D44" s="34">
        <f>D45</f>
        <v>0</v>
      </c>
      <c r="E44" s="34">
        <f t="shared" si="9"/>
        <v>800000</v>
      </c>
      <c r="F44" s="34">
        <f>F45</f>
        <v>800000</v>
      </c>
      <c r="G44" s="34">
        <f>G45</f>
        <v>0</v>
      </c>
      <c r="H44" s="34">
        <f t="shared" si="10"/>
        <v>800000</v>
      </c>
      <c r="I44" s="34">
        <f>I45</f>
        <v>800000</v>
      </c>
      <c r="J44" s="34">
        <f>J45</f>
        <v>0</v>
      </c>
      <c r="K44" s="34">
        <f t="shared" si="11"/>
        <v>800000</v>
      </c>
    </row>
    <row r="45" spans="1:11" ht="75.75" customHeight="1">
      <c r="A45" s="28" t="s">
        <v>173</v>
      </c>
      <c r="B45" s="29" t="s">
        <v>171</v>
      </c>
      <c r="C45" s="26">
        <f>C46</f>
        <v>800000</v>
      </c>
      <c r="D45" s="26">
        <f>D46</f>
        <v>0</v>
      </c>
      <c r="E45" s="26">
        <f t="shared" si="9"/>
        <v>800000</v>
      </c>
      <c r="F45" s="26">
        <f>F46</f>
        <v>800000</v>
      </c>
      <c r="G45" s="26">
        <f>G46</f>
        <v>0</v>
      </c>
      <c r="H45" s="26">
        <f t="shared" si="10"/>
        <v>800000</v>
      </c>
      <c r="I45" s="26">
        <f>I46</f>
        <v>800000</v>
      </c>
      <c r="J45" s="26">
        <f>J46</f>
        <v>0</v>
      </c>
      <c r="K45" s="26">
        <f t="shared" si="11"/>
        <v>800000</v>
      </c>
    </row>
    <row r="46" spans="1:11" ht="75.75" customHeight="1">
      <c r="A46" s="28" t="s">
        <v>172</v>
      </c>
      <c r="B46" s="29" t="s">
        <v>171</v>
      </c>
      <c r="C46" s="26">
        <v>800000</v>
      </c>
      <c r="D46" s="26">
        <v>0</v>
      </c>
      <c r="E46" s="26">
        <f t="shared" si="9"/>
        <v>800000</v>
      </c>
      <c r="F46" s="26">
        <v>800000</v>
      </c>
      <c r="G46" s="26">
        <v>0</v>
      </c>
      <c r="H46" s="26">
        <f t="shared" si="10"/>
        <v>800000</v>
      </c>
      <c r="I46" s="26">
        <v>800000</v>
      </c>
      <c r="J46" s="26">
        <v>0</v>
      </c>
      <c r="K46" s="26">
        <f t="shared" si="11"/>
        <v>800000</v>
      </c>
    </row>
    <row r="47" spans="1:11" ht="21" customHeight="1" hidden="1">
      <c r="A47" s="55" t="s">
        <v>260</v>
      </c>
      <c r="B47" s="43" t="s">
        <v>194</v>
      </c>
      <c r="C47" s="34">
        <f>C48</f>
        <v>0</v>
      </c>
      <c r="D47" s="34">
        <f>D48</f>
        <v>0</v>
      </c>
      <c r="E47" s="34"/>
      <c r="F47" s="34">
        <f>F48</f>
        <v>0</v>
      </c>
      <c r="G47" s="34">
        <f>G48</f>
        <v>0</v>
      </c>
      <c r="H47" s="34"/>
      <c r="I47" s="34">
        <f>I48</f>
        <v>0</v>
      </c>
      <c r="J47" s="34">
        <f>J48</f>
        <v>0</v>
      </c>
      <c r="K47" s="34"/>
    </row>
    <row r="48" spans="1:11" ht="21" customHeight="1" hidden="1">
      <c r="A48" s="28" t="s">
        <v>133</v>
      </c>
      <c r="B48" s="40" t="s">
        <v>194</v>
      </c>
      <c r="C48" s="26">
        <f>C49</f>
        <v>0</v>
      </c>
      <c r="D48" s="26">
        <f>D49</f>
        <v>0</v>
      </c>
      <c r="E48" s="26"/>
      <c r="F48" s="26">
        <f>F49</f>
        <v>0</v>
      </c>
      <c r="G48" s="26">
        <f>G49</f>
        <v>0</v>
      </c>
      <c r="H48" s="26"/>
      <c r="I48" s="26">
        <f>I49</f>
        <v>0</v>
      </c>
      <c r="J48" s="26">
        <f>J49</f>
        <v>0</v>
      </c>
      <c r="K48" s="26"/>
    </row>
    <row r="49" spans="1:11" ht="26.25" customHeight="1" hidden="1">
      <c r="A49" s="28" t="s">
        <v>193</v>
      </c>
      <c r="B49" s="29" t="s">
        <v>194</v>
      </c>
      <c r="C49" s="26">
        <v>0</v>
      </c>
      <c r="D49" s="26">
        <v>0</v>
      </c>
      <c r="E49" s="26"/>
      <c r="F49" s="26">
        <v>0</v>
      </c>
      <c r="G49" s="26">
        <v>0</v>
      </c>
      <c r="H49" s="26"/>
      <c r="I49" s="26">
        <v>0</v>
      </c>
      <c r="J49" s="26">
        <v>0</v>
      </c>
      <c r="K49" s="26"/>
    </row>
    <row r="50" spans="1:11" ht="26.25" customHeight="1">
      <c r="A50" s="42" t="s">
        <v>261</v>
      </c>
      <c r="B50" s="43" t="s">
        <v>196</v>
      </c>
      <c r="C50" s="34">
        <f>C51</f>
        <v>200000</v>
      </c>
      <c r="D50" s="34">
        <f>D51</f>
        <v>0</v>
      </c>
      <c r="E50" s="34">
        <f aca="true" t="shared" si="12" ref="E50:E59">C50+D50</f>
        <v>200000</v>
      </c>
      <c r="F50" s="34">
        <f>F51</f>
        <v>220000</v>
      </c>
      <c r="G50" s="34">
        <f>G51</f>
        <v>0</v>
      </c>
      <c r="H50" s="34">
        <f aca="true" t="shared" si="13" ref="H50:H59">F50+G50</f>
        <v>220000</v>
      </c>
      <c r="I50" s="34">
        <f>I51</f>
        <v>250000</v>
      </c>
      <c r="J50" s="34">
        <f>J51</f>
        <v>0</v>
      </c>
      <c r="K50" s="34">
        <f aca="true" t="shared" si="14" ref="K50:K59">I50+J50</f>
        <v>250000</v>
      </c>
    </row>
    <row r="51" spans="1:11" ht="26.25" customHeight="1">
      <c r="A51" s="28" t="s">
        <v>134</v>
      </c>
      <c r="B51" s="29" t="s">
        <v>196</v>
      </c>
      <c r="C51" s="26">
        <f>C52</f>
        <v>200000</v>
      </c>
      <c r="D51" s="26">
        <f>D52</f>
        <v>0</v>
      </c>
      <c r="E51" s="26">
        <f t="shared" si="12"/>
        <v>200000</v>
      </c>
      <c r="F51" s="26">
        <f>F52</f>
        <v>220000</v>
      </c>
      <c r="G51" s="26">
        <f>G52</f>
        <v>0</v>
      </c>
      <c r="H51" s="26">
        <f t="shared" si="13"/>
        <v>220000</v>
      </c>
      <c r="I51" s="26">
        <f>I52</f>
        <v>250000</v>
      </c>
      <c r="J51" s="26">
        <f>J52</f>
        <v>0</v>
      </c>
      <c r="K51" s="26">
        <f t="shared" si="14"/>
        <v>250000</v>
      </c>
    </row>
    <row r="52" spans="1:11" ht="22.5" customHeight="1">
      <c r="A52" s="28" t="s">
        <v>195</v>
      </c>
      <c r="B52" s="29" t="s">
        <v>196</v>
      </c>
      <c r="C52" s="26">
        <v>200000</v>
      </c>
      <c r="D52" s="26">
        <v>0</v>
      </c>
      <c r="E52" s="26">
        <f t="shared" si="12"/>
        <v>200000</v>
      </c>
      <c r="F52" s="26">
        <v>220000</v>
      </c>
      <c r="G52" s="26">
        <v>0</v>
      </c>
      <c r="H52" s="26">
        <f t="shared" si="13"/>
        <v>220000</v>
      </c>
      <c r="I52" s="26">
        <v>250000</v>
      </c>
      <c r="J52" s="26">
        <v>0</v>
      </c>
      <c r="K52" s="26">
        <f t="shared" si="14"/>
        <v>250000</v>
      </c>
    </row>
    <row r="53" spans="1:11" ht="39" customHeight="1">
      <c r="A53" s="42" t="s">
        <v>262</v>
      </c>
      <c r="B53" s="46" t="s">
        <v>263</v>
      </c>
      <c r="C53" s="34">
        <f>C54</f>
        <v>1000000</v>
      </c>
      <c r="D53" s="34">
        <f>D54</f>
        <v>0</v>
      </c>
      <c r="E53" s="34">
        <f t="shared" si="12"/>
        <v>1000000</v>
      </c>
      <c r="F53" s="34">
        <f>F54</f>
        <v>1235000</v>
      </c>
      <c r="G53" s="34">
        <f>G54</f>
        <v>0</v>
      </c>
      <c r="H53" s="34">
        <f t="shared" si="13"/>
        <v>1235000</v>
      </c>
      <c r="I53" s="34">
        <f>I54</f>
        <v>1270000</v>
      </c>
      <c r="J53" s="34">
        <f>J54</f>
        <v>0</v>
      </c>
      <c r="K53" s="34">
        <f t="shared" si="14"/>
        <v>1270000</v>
      </c>
    </row>
    <row r="54" spans="1:11" ht="37.5" customHeight="1">
      <c r="A54" s="28" t="s">
        <v>135</v>
      </c>
      <c r="B54" s="29" t="s">
        <v>230</v>
      </c>
      <c r="C54" s="26">
        <f>C55</f>
        <v>1000000</v>
      </c>
      <c r="D54" s="26">
        <f>D55</f>
        <v>0</v>
      </c>
      <c r="E54" s="26">
        <f t="shared" si="12"/>
        <v>1000000</v>
      </c>
      <c r="F54" s="26">
        <f>F55</f>
        <v>1235000</v>
      </c>
      <c r="G54" s="26">
        <f>G55</f>
        <v>0</v>
      </c>
      <c r="H54" s="26">
        <f t="shared" si="13"/>
        <v>1235000</v>
      </c>
      <c r="I54" s="26">
        <f>I55</f>
        <v>1270000</v>
      </c>
      <c r="J54" s="26">
        <f>J55</f>
        <v>0</v>
      </c>
      <c r="K54" s="26">
        <f t="shared" si="14"/>
        <v>1270000</v>
      </c>
    </row>
    <row r="55" spans="1:11" ht="41.25" customHeight="1">
      <c r="A55" s="28" t="s">
        <v>224</v>
      </c>
      <c r="B55" s="29" t="s">
        <v>230</v>
      </c>
      <c r="C55" s="26">
        <v>1000000</v>
      </c>
      <c r="D55" s="26">
        <v>0</v>
      </c>
      <c r="E55" s="26">
        <f t="shared" si="12"/>
        <v>1000000</v>
      </c>
      <c r="F55" s="26">
        <v>1235000</v>
      </c>
      <c r="G55" s="26">
        <v>0</v>
      </c>
      <c r="H55" s="26">
        <f t="shared" si="13"/>
        <v>1235000</v>
      </c>
      <c r="I55" s="26">
        <v>1270000</v>
      </c>
      <c r="J55" s="26">
        <v>0</v>
      </c>
      <c r="K55" s="26">
        <f t="shared" si="14"/>
        <v>1270000</v>
      </c>
    </row>
    <row r="56" spans="1:11" ht="22.5" customHeight="1">
      <c r="A56" s="13" t="s">
        <v>197</v>
      </c>
      <c r="B56" s="14" t="s">
        <v>198</v>
      </c>
      <c r="C56" s="23">
        <f>C59</f>
        <v>1200000</v>
      </c>
      <c r="D56" s="23">
        <f>D59</f>
        <v>0</v>
      </c>
      <c r="E56" s="23">
        <f t="shared" si="12"/>
        <v>1200000</v>
      </c>
      <c r="F56" s="23">
        <f>F59</f>
        <v>1250000</v>
      </c>
      <c r="G56" s="23">
        <f>G59</f>
        <v>0</v>
      </c>
      <c r="H56" s="23">
        <f t="shared" si="13"/>
        <v>1250000</v>
      </c>
      <c r="I56" s="23">
        <f>I59</f>
        <v>1300000</v>
      </c>
      <c r="J56" s="23">
        <f>J59</f>
        <v>0</v>
      </c>
      <c r="K56" s="23">
        <f t="shared" si="14"/>
        <v>1300000</v>
      </c>
    </row>
    <row r="57" spans="1:11" ht="45" customHeight="1">
      <c r="A57" s="44" t="s">
        <v>264</v>
      </c>
      <c r="B57" s="43" t="s">
        <v>265</v>
      </c>
      <c r="C57" s="34">
        <f>C58</f>
        <v>1200000</v>
      </c>
      <c r="D57" s="34">
        <f>D58</f>
        <v>0</v>
      </c>
      <c r="E57" s="34">
        <f t="shared" si="12"/>
        <v>1200000</v>
      </c>
      <c r="F57" s="34">
        <f>F58</f>
        <v>1250000</v>
      </c>
      <c r="G57" s="34">
        <f>G58</f>
        <v>0</v>
      </c>
      <c r="H57" s="34">
        <f t="shared" si="13"/>
        <v>1250000</v>
      </c>
      <c r="I57" s="34">
        <f>I58</f>
        <v>1300000</v>
      </c>
      <c r="J57" s="34">
        <f>J58</f>
        <v>0</v>
      </c>
      <c r="K57" s="34">
        <f t="shared" si="14"/>
        <v>1300000</v>
      </c>
    </row>
    <row r="58" spans="1:11" ht="39" customHeight="1">
      <c r="A58" s="33" t="s">
        <v>128</v>
      </c>
      <c r="B58" s="29" t="s">
        <v>200</v>
      </c>
      <c r="C58" s="26">
        <f>C59</f>
        <v>1200000</v>
      </c>
      <c r="D58" s="26">
        <f>D59</f>
        <v>0</v>
      </c>
      <c r="E58" s="26">
        <f t="shared" si="12"/>
        <v>1200000</v>
      </c>
      <c r="F58" s="26">
        <f>F59</f>
        <v>1250000</v>
      </c>
      <c r="G58" s="26">
        <f>G59</f>
        <v>0</v>
      </c>
      <c r="H58" s="26">
        <f t="shared" si="13"/>
        <v>1250000</v>
      </c>
      <c r="I58" s="26">
        <f>I59</f>
        <v>1300000</v>
      </c>
      <c r="J58" s="26">
        <f>J59</f>
        <v>0</v>
      </c>
      <c r="K58" s="26">
        <f t="shared" si="14"/>
        <v>1300000</v>
      </c>
    </row>
    <row r="59" spans="1:11" ht="56.25" customHeight="1">
      <c r="A59" s="79" t="s">
        <v>199</v>
      </c>
      <c r="B59" s="81" t="s">
        <v>200</v>
      </c>
      <c r="C59" s="82">
        <v>1200000</v>
      </c>
      <c r="D59" s="82">
        <v>0</v>
      </c>
      <c r="E59" s="26">
        <f t="shared" si="12"/>
        <v>1200000</v>
      </c>
      <c r="F59" s="82">
        <v>1250000</v>
      </c>
      <c r="G59" s="82">
        <v>0</v>
      </c>
      <c r="H59" s="26">
        <f t="shared" si="13"/>
        <v>1250000</v>
      </c>
      <c r="I59" s="82">
        <v>1300000</v>
      </c>
      <c r="J59" s="82">
        <v>0</v>
      </c>
      <c r="K59" s="26">
        <f t="shared" si="14"/>
        <v>1300000</v>
      </c>
    </row>
    <row r="60" spans="1:11" ht="0.75" customHeight="1" hidden="1">
      <c r="A60" s="80"/>
      <c r="B60" s="81"/>
      <c r="C60" s="82"/>
      <c r="D60" s="82"/>
      <c r="E60" s="26"/>
      <c r="F60" s="82"/>
      <c r="G60" s="82"/>
      <c r="H60" s="26"/>
      <c r="I60" s="82"/>
      <c r="J60" s="82"/>
      <c r="K60" s="26"/>
    </row>
    <row r="61" spans="1:11" ht="40.5" customHeight="1">
      <c r="A61" s="13" t="s">
        <v>201</v>
      </c>
      <c r="B61" s="14" t="s">
        <v>202</v>
      </c>
      <c r="C61" s="23">
        <f>C63+C72+C75+C78+C82</f>
        <v>1434800</v>
      </c>
      <c r="D61" s="23">
        <f>D63+D72+D75+D78+D82</f>
        <v>0</v>
      </c>
      <c r="E61" s="23">
        <f aca="true" t="shared" si="15" ref="E61:E89">C61+D61</f>
        <v>1434800</v>
      </c>
      <c r="F61" s="23">
        <f>F63+F72+F75+F78+F82</f>
        <v>1477800</v>
      </c>
      <c r="G61" s="23">
        <f>G63+G72+G75+G78+G82</f>
        <v>0</v>
      </c>
      <c r="H61" s="23">
        <f aca="true" t="shared" si="16" ref="H61:H89">F61+G61</f>
        <v>1477800</v>
      </c>
      <c r="I61" s="23">
        <f>I63+I72+I75+I78+I82</f>
        <v>1492800</v>
      </c>
      <c r="J61" s="23">
        <f>J63+J72+J75+J78+J82</f>
        <v>0</v>
      </c>
      <c r="K61" s="23">
        <f aca="true" t="shared" si="17" ref="K61:K89">I61+J61</f>
        <v>1492800</v>
      </c>
    </row>
    <row r="62" spans="1:11" ht="99.75" customHeight="1">
      <c r="A62" s="42" t="s">
        <v>297</v>
      </c>
      <c r="B62" s="43" t="s">
        <v>296</v>
      </c>
      <c r="C62" s="34">
        <f>C64+C69+C71+C74+C77</f>
        <v>1429600</v>
      </c>
      <c r="D62" s="34">
        <f>D64+D69+D71+D74+D77</f>
        <v>0</v>
      </c>
      <c r="E62" s="34">
        <f t="shared" si="15"/>
        <v>1429600</v>
      </c>
      <c r="F62" s="34">
        <f>F64+F69+F71+F74+F77</f>
        <v>1472600</v>
      </c>
      <c r="G62" s="34">
        <f>G64+G69+G71+G74+G77</f>
        <v>0</v>
      </c>
      <c r="H62" s="34">
        <f t="shared" si="16"/>
        <v>1472600</v>
      </c>
      <c r="I62" s="34">
        <f>I64+I69+I71+I74+I77</f>
        <v>1487600</v>
      </c>
      <c r="J62" s="34">
        <f>J64+J69+J71+J74+J77</f>
        <v>0</v>
      </c>
      <c r="K62" s="34">
        <f t="shared" si="17"/>
        <v>1487600</v>
      </c>
    </row>
    <row r="63" spans="1:11" ht="75.75" customHeight="1">
      <c r="A63" s="44" t="s">
        <v>248</v>
      </c>
      <c r="B63" s="54" t="s">
        <v>100</v>
      </c>
      <c r="C63" s="34">
        <f>C64+C69</f>
        <v>547000</v>
      </c>
      <c r="D63" s="34">
        <f>D64+D69</f>
        <v>0</v>
      </c>
      <c r="E63" s="34">
        <f t="shared" si="15"/>
        <v>547000</v>
      </c>
      <c r="F63" s="34">
        <f>F64+F69</f>
        <v>590000</v>
      </c>
      <c r="G63" s="34">
        <f>G64+G69</f>
        <v>0</v>
      </c>
      <c r="H63" s="34">
        <f t="shared" si="16"/>
        <v>590000</v>
      </c>
      <c r="I63" s="34">
        <f>I64+I69</f>
        <v>605000</v>
      </c>
      <c r="J63" s="34">
        <f>J64+J69</f>
        <v>0</v>
      </c>
      <c r="K63" s="34">
        <f t="shared" si="17"/>
        <v>605000</v>
      </c>
    </row>
    <row r="64" spans="1:11" ht="99" customHeight="1">
      <c r="A64" s="42" t="s">
        <v>121</v>
      </c>
      <c r="B64" s="47" t="s">
        <v>122</v>
      </c>
      <c r="C64" s="34">
        <f>C65+C66+C67+C68</f>
        <v>147000</v>
      </c>
      <c r="D64" s="34">
        <f>D65+D66+D67+D68</f>
        <v>0</v>
      </c>
      <c r="E64" s="34">
        <f t="shared" si="15"/>
        <v>147000</v>
      </c>
      <c r="F64" s="34">
        <f>F65+F66+F67+F68</f>
        <v>180000</v>
      </c>
      <c r="G64" s="34">
        <f>G65+G66+G67+G68</f>
        <v>0</v>
      </c>
      <c r="H64" s="34">
        <f t="shared" si="16"/>
        <v>180000</v>
      </c>
      <c r="I64" s="34">
        <f>I65+I66+I67+I68</f>
        <v>190000</v>
      </c>
      <c r="J64" s="34">
        <f>J65+J66+J67+J68</f>
        <v>0</v>
      </c>
      <c r="K64" s="34">
        <f t="shared" si="17"/>
        <v>190000</v>
      </c>
    </row>
    <row r="65" spans="1:11" ht="114" customHeight="1">
      <c r="A65" s="1" t="s">
        <v>77</v>
      </c>
      <c r="B65" s="7" t="s">
        <v>239</v>
      </c>
      <c r="C65" s="24">
        <v>42000</v>
      </c>
      <c r="D65" s="24">
        <v>0</v>
      </c>
      <c r="E65" s="24">
        <f t="shared" si="15"/>
        <v>42000</v>
      </c>
      <c r="F65" s="24">
        <v>50000</v>
      </c>
      <c r="G65" s="24">
        <v>0</v>
      </c>
      <c r="H65" s="24">
        <f t="shared" si="16"/>
        <v>50000</v>
      </c>
      <c r="I65" s="24">
        <v>50000</v>
      </c>
      <c r="J65" s="24">
        <v>0</v>
      </c>
      <c r="K65" s="24">
        <f t="shared" si="17"/>
        <v>50000</v>
      </c>
    </row>
    <row r="66" spans="1:11" ht="117.75" customHeight="1">
      <c r="A66" s="1" t="s">
        <v>78</v>
      </c>
      <c r="B66" s="7" t="s">
        <v>240</v>
      </c>
      <c r="C66" s="24">
        <v>50000</v>
      </c>
      <c r="D66" s="24">
        <v>0</v>
      </c>
      <c r="E66" s="24">
        <f t="shared" si="15"/>
        <v>50000</v>
      </c>
      <c r="F66" s="24">
        <v>55000</v>
      </c>
      <c r="G66" s="24">
        <v>0</v>
      </c>
      <c r="H66" s="24">
        <f t="shared" si="16"/>
        <v>55000</v>
      </c>
      <c r="I66" s="24">
        <v>60000</v>
      </c>
      <c r="J66" s="24">
        <v>0</v>
      </c>
      <c r="K66" s="24">
        <f t="shared" si="17"/>
        <v>60000</v>
      </c>
    </row>
    <row r="67" spans="1:11" ht="117" customHeight="1">
      <c r="A67" s="1" t="s">
        <v>79</v>
      </c>
      <c r="B67" s="7" t="s">
        <v>28</v>
      </c>
      <c r="C67" s="24">
        <v>25000</v>
      </c>
      <c r="D67" s="24">
        <v>0</v>
      </c>
      <c r="E67" s="24">
        <f t="shared" si="15"/>
        <v>25000</v>
      </c>
      <c r="F67" s="24">
        <v>37000</v>
      </c>
      <c r="G67" s="24">
        <v>0</v>
      </c>
      <c r="H67" s="24">
        <f t="shared" si="16"/>
        <v>37000</v>
      </c>
      <c r="I67" s="24">
        <v>40000</v>
      </c>
      <c r="J67" s="24">
        <v>0</v>
      </c>
      <c r="K67" s="24">
        <f t="shared" si="17"/>
        <v>40000</v>
      </c>
    </row>
    <row r="68" spans="1:11" ht="114" customHeight="1">
      <c r="A68" s="1" t="s">
        <v>80</v>
      </c>
      <c r="B68" s="7" t="s">
        <v>29</v>
      </c>
      <c r="C68" s="24">
        <v>30000</v>
      </c>
      <c r="D68" s="24">
        <v>0</v>
      </c>
      <c r="E68" s="24">
        <f t="shared" si="15"/>
        <v>30000</v>
      </c>
      <c r="F68" s="24">
        <v>38000</v>
      </c>
      <c r="G68" s="24">
        <v>0</v>
      </c>
      <c r="H68" s="24">
        <f t="shared" si="16"/>
        <v>38000</v>
      </c>
      <c r="I68" s="24">
        <v>40000</v>
      </c>
      <c r="J68" s="24">
        <v>0</v>
      </c>
      <c r="K68" s="24">
        <f t="shared" si="17"/>
        <v>40000</v>
      </c>
    </row>
    <row r="69" spans="1:11" ht="95.25" customHeight="1">
      <c r="A69" s="42" t="s">
        <v>123</v>
      </c>
      <c r="B69" s="54" t="s">
        <v>231</v>
      </c>
      <c r="C69" s="34">
        <f>C70</f>
        <v>400000</v>
      </c>
      <c r="D69" s="34">
        <f>D70</f>
        <v>0</v>
      </c>
      <c r="E69" s="34">
        <f t="shared" si="15"/>
        <v>400000</v>
      </c>
      <c r="F69" s="34">
        <f>F70</f>
        <v>410000</v>
      </c>
      <c r="G69" s="34">
        <f>G70</f>
        <v>0</v>
      </c>
      <c r="H69" s="34">
        <f t="shared" si="16"/>
        <v>410000</v>
      </c>
      <c r="I69" s="34">
        <f>I70</f>
        <v>415000</v>
      </c>
      <c r="J69" s="34">
        <f>J70</f>
        <v>0</v>
      </c>
      <c r="K69" s="34">
        <f t="shared" si="17"/>
        <v>415000</v>
      </c>
    </row>
    <row r="70" spans="1:11" ht="81" customHeight="1">
      <c r="A70" s="1" t="s">
        <v>27</v>
      </c>
      <c r="B70" s="11" t="s">
        <v>231</v>
      </c>
      <c r="C70" s="24">
        <v>400000</v>
      </c>
      <c r="D70" s="24">
        <v>0</v>
      </c>
      <c r="E70" s="24">
        <f t="shared" si="15"/>
        <v>400000</v>
      </c>
      <c r="F70" s="24">
        <v>410000</v>
      </c>
      <c r="G70" s="24">
        <v>0</v>
      </c>
      <c r="H70" s="24">
        <f t="shared" si="16"/>
        <v>410000</v>
      </c>
      <c r="I70" s="24">
        <v>415000</v>
      </c>
      <c r="J70" s="24">
        <v>0</v>
      </c>
      <c r="K70" s="24">
        <f t="shared" si="17"/>
        <v>415000</v>
      </c>
    </row>
    <row r="71" spans="1:11" ht="90" customHeight="1">
      <c r="A71" s="42" t="s">
        <v>266</v>
      </c>
      <c r="B71" s="43" t="s">
        <v>267</v>
      </c>
      <c r="C71" s="34">
        <f>C72</f>
        <v>350000</v>
      </c>
      <c r="D71" s="34">
        <f>D72</f>
        <v>0</v>
      </c>
      <c r="E71" s="34">
        <f t="shared" si="15"/>
        <v>350000</v>
      </c>
      <c r="F71" s="34">
        <f>F72</f>
        <v>350000</v>
      </c>
      <c r="G71" s="34">
        <f>G72</f>
        <v>0</v>
      </c>
      <c r="H71" s="34">
        <f t="shared" si="16"/>
        <v>350000</v>
      </c>
      <c r="I71" s="34">
        <f>I72</f>
        <v>350000</v>
      </c>
      <c r="J71" s="34">
        <f>J72</f>
        <v>0</v>
      </c>
      <c r="K71" s="34">
        <f t="shared" si="17"/>
        <v>350000</v>
      </c>
    </row>
    <row r="72" spans="1:11" ht="74.25" customHeight="1">
      <c r="A72" s="33" t="s">
        <v>124</v>
      </c>
      <c r="B72" s="30" t="s">
        <v>203</v>
      </c>
      <c r="C72" s="26">
        <f>C73</f>
        <v>350000</v>
      </c>
      <c r="D72" s="26">
        <f>D73</f>
        <v>0</v>
      </c>
      <c r="E72" s="26">
        <f t="shared" si="15"/>
        <v>350000</v>
      </c>
      <c r="F72" s="26">
        <f>F73</f>
        <v>350000</v>
      </c>
      <c r="G72" s="26">
        <f>G73</f>
        <v>0</v>
      </c>
      <c r="H72" s="26">
        <f t="shared" si="16"/>
        <v>350000</v>
      </c>
      <c r="I72" s="26">
        <f>I73</f>
        <v>350000</v>
      </c>
      <c r="J72" s="26">
        <f>J73</f>
        <v>0</v>
      </c>
      <c r="K72" s="26">
        <f t="shared" si="17"/>
        <v>350000</v>
      </c>
    </row>
    <row r="73" spans="1:11" ht="75" customHeight="1">
      <c r="A73" s="9" t="s">
        <v>81</v>
      </c>
      <c r="B73" s="8" t="s">
        <v>203</v>
      </c>
      <c r="C73" s="35">
        <v>350000</v>
      </c>
      <c r="D73" s="35">
        <v>0</v>
      </c>
      <c r="E73" s="35">
        <f t="shared" si="15"/>
        <v>350000</v>
      </c>
      <c r="F73" s="35">
        <v>350000</v>
      </c>
      <c r="G73" s="35">
        <v>0</v>
      </c>
      <c r="H73" s="35">
        <f t="shared" si="16"/>
        <v>350000</v>
      </c>
      <c r="I73" s="35">
        <v>350000</v>
      </c>
      <c r="J73" s="35">
        <v>0</v>
      </c>
      <c r="K73" s="35">
        <f t="shared" si="17"/>
        <v>350000</v>
      </c>
    </row>
    <row r="74" spans="1:11" ht="92.25" customHeight="1">
      <c r="A74" s="44" t="s">
        <v>268</v>
      </c>
      <c r="B74" s="43" t="s">
        <v>269</v>
      </c>
      <c r="C74" s="34">
        <f>C75</f>
        <v>381300</v>
      </c>
      <c r="D74" s="34">
        <f>D75</f>
        <v>0</v>
      </c>
      <c r="E74" s="34">
        <f t="shared" si="15"/>
        <v>381300</v>
      </c>
      <c r="F74" s="34">
        <f>F75</f>
        <v>381300</v>
      </c>
      <c r="G74" s="34">
        <f>G75</f>
        <v>0</v>
      </c>
      <c r="H74" s="34">
        <f t="shared" si="16"/>
        <v>381300</v>
      </c>
      <c r="I74" s="34">
        <f>I75</f>
        <v>381300</v>
      </c>
      <c r="J74" s="34">
        <f>J75</f>
        <v>0</v>
      </c>
      <c r="K74" s="34">
        <f t="shared" si="17"/>
        <v>381300</v>
      </c>
    </row>
    <row r="75" spans="1:11" ht="75" customHeight="1">
      <c r="A75" s="33" t="s">
        <v>125</v>
      </c>
      <c r="B75" s="30" t="s">
        <v>105</v>
      </c>
      <c r="C75" s="26">
        <f>C76</f>
        <v>381300</v>
      </c>
      <c r="D75" s="26">
        <f>D76</f>
        <v>0</v>
      </c>
      <c r="E75" s="26">
        <f t="shared" si="15"/>
        <v>381300</v>
      </c>
      <c r="F75" s="26">
        <f>F76</f>
        <v>381300</v>
      </c>
      <c r="G75" s="26">
        <f>G76</f>
        <v>0</v>
      </c>
      <c r="H75" s="26">
        <f t="shared" si="16"/>
        <v>381300</v>
      </c>
      <c r="I75" s="26">
        <f>I76</f>
        <v>381300</v>
      </c>
      <c r="J75" s="26">
        <f>J76</f>
        <v>0</v>
      </c>
      <c r="K75" s="26">
        <f t="shared" si="17"/>
        <v>381300</v>
      </c>
    </row>
    <row r="76" spans="1:11" ht="78.75" customHeight="1">
      <c r="A76" s="9" t="s">
        <v>106</v>
      </c>
      <c r="B76" s="5" t="s">
        <v>105</v>
      </c>
      <c r="C76" s="24">
        <v>381300</v>
      </c>
      <c r="D76" s="24">
        <v>0</v>
      </c>
      <c r="E76" s="24">
        <f t="shared" si="15"/>
        <v>381300</v>
      </c>
      <c r="F76" s="24">
        <v>381300</v>
      </c>
      <c r="G76" s="24">
        <v>0</v>
      </c>
      <c r="H76" s="24">
        <f t="shared" si="16"/>
        <v>381300</v>
      </c>
      <c r="I76" s="24">
        <v>381300</v>
      </c>
      <c r="J76" s="24">
        <v>0</v>
      </c>
      <c r="K76" s="24">
        <f t="shared" si="17"/>
        <v>381300</v>
      </c>
    </row>
    <row r="77" spans="1:11" ht="39.75" customHeight="1">
      <c r="A77" s="44" t="s">
        <v>270</v>
      </c>
      <c r="B77" s="43" t="s">
        <v>271</v>
      </c>
      <c r="C77" s="34">
        <f>C78</f>
        <v>151300</v>
      </c>
      <c r="D77" s="34">
        <f>D78</f>
        <v>0</v>
      </c>
      <c r="E77" s="34">
        <f t="shared" si="15"/>
        <v>151300</v>
      </c>
      <c r="F77" s="34">
        <f>F78</f>
        <v>151300</v>
      </c>
      <c r="G77" s="34">
        <f>G78</f>
        <v>0</v>
      </c>
      <c r="H77" s="34">
        <f t="shared" si="16"/>
        <v>151300</v>
      </c>
      <c r="I77" s="34">
        <f>I78</f>
        <v>151300</v>
      </c>
      <c r="J77" s="34">
        <f>J78</f>
        <v>0</v>
      </c>
      <c r="K77" s="34">
        <f t="shared" si="17"/>
        <v>151300</v>
      </c>
    </row>
    <row r="78" spans="1:11" ht="47.25" customHeight="1">
      <c r="A78" s="33" t="s">
        <v>126</v>
      </c>
      <c r="B78" s="30" t="s">
        <v>234</v>
      </c>
      <c r="C78" s="26">
        <f>C79</f>
        <v>151300</v>
      </c>
      <c r="D78" s="26">
        <f>D79</f>
        <v>0</v>
      </c>
      <c r="E78" s="26">
        <f t="shared" si="15"/>
        <v>151300</v>
      </c>
      <c r="F78" s="26">
        <f>F79</f>
        <v>151300</v>
      </c>
      <c r="G78" s="26">
        <f>G79</f>
        <v>0</v>
      </c>
      <c r="H78" s="26">
        <f t="shared" si="16"/>
        <v>151300</v>
      </c>
      <c r="I78" s="26">
        <f>I79</f>
        <v>151300</v>
      </c>
      <c r="J78" s="26">
        <f>J79</f>
        <v>0</v>
      </c>
      <c r="K78" s="26">
        <f t="shared" si="17"/>
        <v>151300</v>
      </c>
    </row>
    <row r="79" spans="1:11" ht="39" customHeight="1">
      <c r="A79" s="33" t="s">
        <v>233</v>
      </c>
      <c r="B79" s="29" t="s">
        <v>234</v>
      </c>
      <c r="C79" s="26">
        <v>151300</v>
      </c>
      <c r="D79" s="26">
        <v>0</v>
      </c>
      <c r="E79" s="26">
        <f t="shared" si="15"/>
        <v>151300</v>
      </c>
      <c r="F79" s="26">
        <v>151300</v>
      </c>
      <c r="G79" s="26">
        <v>0</v>
      </c>
      <c r="H79" s="26">
        <f t="shared" si="16"/>
        <v>151300</v>
      </c>
      <c r="I79" s="26">
        <v>151300</v>
      </c>
      <c r="J79" s="26">
        <v>0</v>
      </c>
      <c r="K79" s="26">
        <f t="shared" si="17"/>
        <v>151300</v>
      </c>
    </row>
    <row r="80" spans="1:11" ht="91.5" customHeight="1">
      <c r="A80" s="44" t="s">
        <v>273</v>
      </c>
      <c r="B80" s="43" t="s">
        <v>272</v>
      </c>
      <c r="C80" s="34">
        <f aca="true" t="shared" si="18" ref="C80:D82">C81</f>
        <v>5200</v>
      </c>
      <c r="D80" s="34">
        <f t="shared" si="18"/>
        <v>0</v>
      </c>
      <c r="E80" s="34">
        <f t="shared" si="15"/>
        <v>5200</v>
      </c>
      <c r="F80" s="34">
        <f aca="true" t="shared" si="19" ref="F80:G82">F81</f>
        <v>5200</v>
      </c>
      <c r="G80" s="34">
        <f t="shared" si="19"/>
        <v>0</v>
      </c>
      <c r="H80" s="34">
        <f t="shared" si="16"/>
        <v>5200</v>
      </c>
      <c r="I80" s="34">
        <f aca="true" t="shared" si="20" ref="I80:J82">I81</f>
        <v>5200</v>
      </c>
      <c r="J80" s="34">
        <f t="shared" si="20"/>
        <v>0</v>
      </c>
      <c r="K80" s="34">
        <f t="shared" si="17"/>
        <v>5200</v>
      </c>
    </row>
    <row r="81" spans="1:11" ht="78.75" customHeight="1">
      <c r="A81" s="33" t="s">
        <v>275</v>
      </c>
      <c r="B81" s="61" t="s">
        <v>274</v>
      </c>
      <c r="C81" s="26">
        <f t="shared" si="18"/>
        <v>5200</v>
      </c>
      <c r="D81" s="26">
        <f t="shared" si="18"/>
        <v>0</v>
      </c>
      <c r="E81" s="26">
        <f t="shared" si="15"/>
        <v>5200</v>
      </c>
      <c r="F81" s="26">
        <f t="shared" si="19"/>
        <v>5200</v>
      </c>
      <c r="G81" s="26">
        <f t="shared" si="19"/>
        <v>0</v>
      </c>
      <c r="H81" s="26">
        <f t="shared" si="16"/>
        <v>5200</v>
      </c>
      <c r="I81" s="26">
        <f t="shared" si="20"/>
        <v>5200</v>
      </c>
      <c r="J81" s="26">
        <f t="shared" si="20"/>
        <v>0</v>
      </c>
      <c r="K81" s="26">
        <f t="shared" si="17"/>
        <v>5200</v>
      </c>
    </row>
    <row r="82" spans="1:11" ht="79.5" customHeight="1">
      <c r="A82" s="33" t="s">
        <v>127</v>
      </c>
      <c r="B82" s="30" t="s">
        <v>205</v>
      </c>
      <c r="C82" s="26">
        <f t="shared" si="18"/>
        <v>5200</v>
      </c>
      <c r="D82" s="26">
        <f t="shared" si="18"/>
        <v>0</v>
      </c>
      <c r="E82" s="26">
        <f t="shared" si="15"/>
        <v>5200</v>
      </c>
      <c r="F82" s="26">
        <f t="shared" si="19"/>
        <v>5200</v>
      </c>
      <c r="G82" s="26">
        <f t="shared" si="19"/>
        <v>0</v>
      </c>
      <c r="H82" s="26">
        <f t="shared" si="16"/>
        <v>5200</v>
      </c>
      <c r="I82" s="26">
        <f t="shared" si="20"/>
        <v>5200</v>
      </c>
      <c r="J82" s="26">
        <f t="shared" si="20"/>
        <v>0</v>
      </c>
      <c r="K82" s="26">
        <f t="shared" si="17"/>
        <v>5200</v>
      </c>
    </row>
    <row r="83" spans="1:11" ht="75.75" customHeight="1">
      <c r="A83" s="9" t="s">
        <v>204</v>
      </c>
      <c r="B83" s="8" t="s">
        <v>205</v>
      </c>
      <c r="C83" s="24">
        <v>5200</v>
      </c>
      <c r="D83" s="24">
        <v>0</v>
      </c>
      <c r="E83" s="24">
        <f t="shared" si="15"/>
        <v>5200</v>
      </c>
      <c r="F83" s="24">
        <v>5200</v>
      </c>
      <c r="G83" s="24">
        <v>0</v>
      </c>
      <c r="H83" s="24">
        <f t="shared" si="16"/>
        <v>5200</v>
      </c>
      <c r="I83" s="24">
        <v>5200</v>
      </c>
      <c r="J83" s="24">
        <v>0</v>
      </c>
      <c r="K83" s="24">
        <f t="shared" si="17"/>
        <v>5200</v>
      </c>
    </row>
    <row r="84" spans="1:11" ht="20.25" customHeight="1">
      <c r="A84" s="13" t="s">
        <v>249</v>
      </c>
      <c r="B84" s="14" t="s">
        <v>56</v>
      </c>
      <c r="C84" s="36">
        <f>C87+C89+C90</f>
        <v>163900</v>
      </c>
      <c r="D84" s="36">
        <f>D87+D89+D90</f>
        <v>0</v>
      </c>
      <c r="E84" s="36">
        <f t="shared" si="15"/>
        <v>163900</v>
      </c>
      <c r="F84" s="36">
        <f>F87+F89+F90</f>
        <v>170400</v>
      </c>
      <c r="G84" s="36">
        <f>G87+G89+G90</f>
        <v>0</v>
      </c>
      <c r="H84" s="36">
        <f t="shared" si="16"/>
        <v>170400</v>
      </c>
      <c r="I84" s="36">
        <f>I87+I89+I90</f>
        <v>177300</v>
      </c>
      <c r="J84" s="36">
        <f>J87+J89+J90</f>
        <v>0</v>
      </c>
      <c r="K84" s="36">
        <f t="shared" si="17"/>
        <v>177300</v>
      </c>
    </row>
    <row r="85" spans="1:11" ht="20.25" customHeight="1">
      <c r="A85" s="42" t="s">
        <v>277</v>
      </c>
      <c r="B85" s="50" t="s">
        <v>276</v>
      </c>
      <c r="C85" s="53">
        <f>C86+C88</f>
        <v>163900</v>
      </c>
      <c r="D85" s="53">
        <f>D86+D88</f>
        <v>0</v>
      </c>
      <c r="E85" s="53">
        <f t="shared" si="15"/>
        <v>163900</v>
      </c>
      <c r="F85" s="53">
        <f>F86+F88</f>
        <v>170400</v>
      </c>
      <c r="G85" s="53">
        <f>G86+G88</f>
        <v>0</v>
      </c>
      <c r="H85" s="53">
        <f t="shared" si="16"/>
        <v>170400</v>
      </c>
      <c r="I85" s="53">
        <f>I86+I88</f>
        <v>177300</v>
      </c>
      <c r="J85" s="53">
        <f>J86+J88</f>
        <v>0</v>
      </c>
      <c r="K85" s="53">
        <f t="shared" si="17"/>
        <v>177300</v>
      </c>
    </row>
    <row r="86" spans="1:11" ht="18.75" customHeight="1">
      <c r="A86" s="42" t="s">
        <v>136</v>
      </c>
      <c r="B86" s="43" t="s">
        <v>207</v>
      </c>
      <c r="C86" s="34">
        <f>C87</f>
        <v>20700</v>
      </c>
      <c r="D86" s="34">
        <f>D87</f>
        <v>0</v>
      </c>
      <c r="E86" s="34">
        <f t="shared" si="15"/>
        <v>20700</v>
      </c>
      <c r="F86" s="34">
        <f>F87</f>
        <v>21500</v>
      </c>
      <c r="G86" s="34">
        <f>G87</f>
        <v>0</v>
      </c>
      <c r="H86" s="34">
        <f t="shared" si="16"/>
        <v>21500</v>
      </c>
      <c r="I86" s="34">
        <f>I87</f>
        <v>22400</v>
      </c>
      <c r="J86" s="34">
        <f>J87</f>
        <v>0</v>
      </c>
      <c r="K86" s="34">
        <f t="shared" si="17"/>
        <v>22400</v>
      </c>
    </row>
    <row r="87" spans="1:11" ht="38.25" customHeight="1">
      <c r="A87" s="1" t="s">
        <v>206</v>
      </c>
      <c r="B87" s="4" t="s">
        <v>207</v>
      </c>
      <c r="C87" s="24">
        <v>20700</v>
      </c>
      <c r="D87" s="24"/>
      <c r="E87" s="24">
        <f t="shared" si="15"/>
        <v>20700</v>
      </c>
      <c r="F87" s="24">
        <v>21500</v>
      </c>
      <c r="G87" s="24"/>
      <c r="H87" s="24">
        <f t="shared" si="16"/>
        <v>21500</v>
      </c>
      <c r="I87" s="24">
        <v>22400</v>
      </c>
      <c r="J87" s="24"/>
      <c r="K87" s="24">
        <f t="shared" si="17"/>
        <v>22400</v>
      </c>
    </row>
    <row r="88" spans="1:11" ht="24" customHeight="1">
      <c r="A88" s="42" t="s">
        <v>137</v>
      </c>
      <c r="B88" s="43" t="s">
        <v>209</v>
      </c>
      <c r="C88" s="34">
        <f>C89</f>
        <v>143200</v>
      </c>
      <c r="D88" s="34">
        <f>D89</f>
        <v>0</v>
      </c>
      <c r="E88" s="34">
        <f t="shared" si="15"/>
        <v>143200</v>
      </c>
      <c r="F88" s="34">
        <f>F89</f>
        <v>148900</v>
      </c>
      <c r="G88" s="34">
        <f>G89</f>
        <v>0</v>
      </c>
      <c r="H88" s="34">
        <f t="shared" si="16"/>
        <v>148900</v>
      </c>
      <c r="I88" s="34">
        <f>I89</f>
        <v>154900</v>
      </c>
      <c r="J88" s="34">
        <f>J89</f>
        <v>0</v>
      </c>
      <c r="K88" s="34">
        <f t="shared" si="17"/>
        <v>154900</v>
      </c>
    </row>
    <row r="89" spans="1:11" ht="25.5" customHeight="1">
      <c r="A89" s="1" t="s">
        <v>208</v>
      </c>
      <c r="B89" s="4" t="s">
        <v>209</v>
      </c>
      <c r="C89" s="24">
        <v>143200</v>
      </c>
      <c r="D89" s="24"/>
      <c r="E89" s="24">
        <f t="shared" si="15"/>
        <v>143200</v>
      </c>
      <c r="F89" s="24">
        <v>148900</v>
      </c>
      <c r="G89" s="24"/>
      <c r="H89" s="24">
        <f t="shared" si="16"/>
        <v>148900</v>
      </c>
      <c r="I89" s="24">
        <v>154900</v>
      </c>
      <c r="J89" s="24"/>
      <c r="K89" s="24">
        <f t="shared" si="17"/>
        <v>154900</v>
      </c>
    </row>
    <row r="90" spans="1:11" ht="18.75" customHeight="1" hidden="1">
      <c r="A90" s="1" t="s">
        <v>237</v>
      </c>
      <c r="B90" s="4" t="s">
        <v>238</v>
      </c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43.5" customHeight="1">
      <c r="A91" s="13" t="s">
        <v>210</v>
      </c>
      <c r="B91" s="14" t="s">
        <v>223</v>
      </c>
      <c r="C91" s="23">
        <f>C94+C101+C104</f>
        <v>8729520</v>
      </c>
      <c r="D91" s="23">
        <f>D94+D101+D104</f>
        <v>0</v>
      </c>
      <c r="E91" s="23">
        <f>C91+D91</f>
        <v>8729520</v>
      </c>
      <c r="F91" s="23">
        <f>F94+F101+F104</f>
        <v>8999700</v>
      </c>
      <c r="G91" s="23">
        <f>G94+G101+G104</f>
        <v>0</v>
      </c>
      <c r="H91" s="23">
        <f>F91+G91</f>
        <v>8999700</v>
      </c>
      <c r="I91" s="23">
        <f>I94+I101+I104</f>
        <v>9273700</v>
      </c>
      <c r="J91" s="23">
        <f>J94+J101+J104</f>
        <v>0</v>
      </c>
      <c r="K91" s="23">
        <f>I91+J91</f>
        <v>9273700</v>
      </c>
    </row>
    <row r="92" spans="1:11" ht="20.25" customHeight="1">
      <c r="A92" s="52" t="s">
        <v>279</v>
      </c>
      <c r="B92" s="50" t="s">
        <v>278</v>
      </c>
      <c r="C92" s="34">
        <f>C93</f>
        <v>71000</v>
      </c>
      <c r="D92" s="34">
        <f>D93</f>
        <v>0</v>
      </c>
      <c r="E92" s="34">
        <f>C92+D92</f>
        <v>71000</v>
      </c>
      <c r="F92" s="34">
        <f>F93</f>
        <v>71000</v>
      </c>
      <c r="G92" s="34">
        <f>G93</f>
        <v>0</v>
      </c>
      <c r="H92" s="34">
        <f>F92+G92</f>
        <v>71000</v>
      </c>
      <c r="I92" s="34">
        <f>I93</f>
        <v>71000</v>
      </c>
      <c r="J92" s="34">
        <f>J93</f>
        <v>0</v>
      </c>
      <c r="K92" s="34">
        <f>I92+J92</f>
        <v>71000</v>
      </c>
    </row>
    <row r="93" spans="1:11" ht="21" customHeight="1">
      <c r="A93" s="52" t="s">
        <v>281</v>
      </c>
      <c r="B93" s="50" t="s">
        <v>280</v>
      </c>
      <c r="C93" s="34">
        <f>C94</f>
        <v>71000</v>
      </c>
      <c r="D93" s="34">
        <f>D94</f>
        <v>0</v>
      </c>
      <c r="E93" s="34">
        <f>C93+D93</f>
        <v>71000</v>
      </c>
      <c r="F93" s="34">
        <f>F94</f>
        <v>71000</v>
      </c>
      <c r="G93" s="34">
        <f>G94</f>
        <v>0</v>
      </c>
      <c r="H93" s="34">
        <f>F93+G93</f>
        <v>71000</v>
      </c>
      <c r="I93" s="34">
        <f>I94</f>
        <v>71000</v>
      </c>
      <c r="J93" s="34">
        <f>J94</f>
        <v>0</v>
      </c>
      <c r="K93" s="34">
        <f>I93+J93</f>
        <v>71000</v>
      </c>
    </row>
    <row r="94" spans="1:11" ht="37.5" customHeight="1">
      <c r="A94" s="28" t="s">
        <v>138</v>
      </c>
      <c r="B94" s="29" t="s">
        <v>157</v>
      </c>
      <c r="C94" s="26">
        <f>C95+C96+C97+C98</f>
        <v>71000</v>
      </c>
      <c r="D94" s="26">
        <f>D95+D96+D97+D98</f>
        <v>0</v>
      </c>
      <c r="E94" s="26">
        <f>C94+D94</f>
        <v>71000</v>
      </c>
      <c r="F94" s="26">
        <f>F95+F96+F97+F98</f>
        <v>71000</v>
      </c>
      <c r="G94" s="26">
        <f>G95+G96+G97+G98</f>
        <v>0</v>
      </c>
      <c r="H94" s="26">
        <f>F94+G94</f>
        <v>71000</v>
      </c>
      <c r="I94" s="26">
        <f>I95+I96+I97+I98</f>
        <v>71000</v>
      </c>
      <c r="J94" s="26">
        <f>J95+J96+J97+J98</f>
        <v>0</v>
      </c>
      <c r="K94" s="26">
        <f>I94+J94</f>
        <v>71000</v>
      </c>
    </row>
    <row r="95" spans="1:11" ht="90" customHeight="1">
      <c r="A95" s="1" t="s">
        <v>117</v>
      </c>
      <c r="B95" s="5" t="s">
        <v>30</v>
      </c>
      <c r="C95" s="24">
        <v>12000</v>
      </c>
      <c r="D95" s="24">
        <v>0</v>
      </c>
      <c r="E95" s="24">
        <f>C95+D95</f>
        <v>12000</v>
      </c>
      <c r="F95" s="24">
        <v>12000</v>
      </c>
      <c r="G95" s="24">
        <v>0</v>
      </c>
      <c r="H95" s="24">
        <f>F95+G95</f>
        <v>12000</v>
      </c>
      <c r="I95" s="24">
        <v>12000</v>
      </c>
      <c r="J95" s="24">
        <v>0</v>
      </c>
      <c r="K95" s="24">
        <f>I95+J95</f>
        <v>12000</v>
      </c>
    </row>
    <row r="96" spans="1:11" ht="14.25" customHeight="1" hidden="1">
      <c r="A96" s="1" t="s">
        <v>93</v>
      </c>
      <c r="B96" s="5" t="s">
        <v>31</v>
      </c>
      <c r="C96" s="24">
        <v>0</v>
      </c>
      <c r="D96" s="24">
        <v>0</v>
      </c>
      <c r="E96" s="24"/>
      <c r="F96" s="24">
        <v>0</v>
      </c>
      <c r="G96" s="24">
        <v>0</v>
      </c>
      <c r="H96" s="24"/>
      <c r="I96" s="24">
        <v>0</v>
      </c>
      <c r="J96" s="24">
        <v>0</v>
      </c>
      <c r="K96" s="24"/>
    </row>
    <row r="97" spans="1:11" ht="78" customHeight="1">
      <c r="A97" s="1" t="s">
        <v>91</v>
      </c>
      <c r="B97" s="5" t="s">
        <v>32</v>
      </c>
      <c r="C97" s="24">
        <v>9000</v>
      </c>
      <c r="D97" s="24">
        <v>0</v>
      </c>
      <c r="E97" s="24">
        <f aca="true" t="shared" si="21" ref="E97:E107">C97+D97</f>
        <v>9000</v>
      </c>
      <c r="F97" s="24">
        <v>9000</v>
      </c>
      <c r="G97" s="24">
        <v>0</v>
      </c>
      <c r="H97" s="24">
        <f aca="true" t="shared" si="22" ref="H97:H107">F97+G97</f>
        <v>9000</v>
      </c>
      <c r="I97" s="24">
        <v>9000</v>
      </c>
      <c r="J97" s="24">
        <v>0</v>
      </c>
      <c r="K97" s="24">
        <f aca="true" t="shared" si="23" ref="K97:K107">I97+J97</f>
        <v>9000</v>
      </c>
    </row>
    <row r="98" spans="1:11" ht="73.5" customHeight="1">
      <c r="A98" s="1" t="s">
        <v>92</v>
      </c>
      <c r="B98" s="5" t="s">
        <v>33</v>
      </c>
      <c r="C98" s="24">
        <v>50000</v>
      </c>
      <c r="D98" s="24">
        <v>0</v>
      </c>
      <c r="E98" s="24">
        <f t="shared" si="21"/>
        <v>50000</v>
      </c>
      <c r="F98" s="24">
        <v>50000</v>
      </c>
      <c r="G98" s="24">
        <v>0</v>
      </c>
      <c r="H98" s="24">
        <f t="shared" si="22"/>
        <v>50000</v>
      </c>
      <c r="I98" s="24">
        <v>50000</v>
      </c>
      <c r="J98" s="24">
        <v>0</v>
      </c>
      <c r="K98" s="24">
        <f t="shared" si="23"/>
        <v>50000</v>
      </c>
    </row>
    <row r="99" spans="1:11" ht="20.25" customHeight="1">
      <c r="A99" s="49" t="s">
        <v>293</v>
      </c>
      <c r="B99" s="50" t="s">
        <v>282</v>
      </c>
      <c r="C99" s="51">
        <f>C100+C103</f>
        <v>8658520</v>
      </c>
      <c r="D99" s="51">
        <f>D100+D103</f>
        <v>0</v>
      </c>
      <c r="E99" s="51">
        <f t="shared" si="21"/>
        <v>8658520</v>
      </c>
      <c r="F99" s="34">
        <f>F100+F103</f>
        <v>8928700</v>
      </c>
      <c r="G99" s="51">
        <f>G100+G103</f>
        <v>0</v>
      </c>
      <c r="H99" s="51">
        <f t="shared" si="22"/>
        <v>8928700</v>
      </c>
      <c r="I99" s="34">
        <f>I100+I103</f>
        <v>9202700</v>
      </c>
      <c r="J99" s="51">
        <f>J100+J103</f>
        <v>0</v>
      </c>
      <c r="K99" s="51">
        <f t="shared" si="23"/>
        <v>9202700</v>
      </c>
    </row>
    <row r="100" spans="1:11" ht="39.75" customHeight="1">
      <c r="A100" s="42" t="s">
        <v>284</v>
      </c>
      <c r="B100" s="43" t="s">
        <v>283</v>
      </c>
      <c r="C100" s="57">
        <f>C101</f>
        <v>5520</v>
      </c>
      <c r="D100" s="57">
        <f>D101</f>
        <v>0</v>
      </c>
      <c r="E100" s="57">
        <f t="shared" si="21"/>
        <v>5520</v>
      </c>
      <c r="F100" s="56">
        <f>F101</f>
        <v>5700</v>
      </c>
      <c r="G100" s="57">
        <f>G101</f>
        <v>0</v>
      </c>
      <c r="H100" s="57">
        <f t="shared" si="22"/>
        <v>5700</v>
      </c>
      <c r="I100" s="56">
        <f>I101</f>
        <v>5700</v>
      </c>
      <c r="J100" s="57">
        <f>J101</f>
        <v>0</v>
      </c>
      <c r="K100" s="57">
        <f t="shared" si="23"/>
        <v>5700</v>
      </c>
    </row>
    <row r="101" spans="1:11" ht="36.75" customHeight="1">
      <c r="A101" s="28" t="s">
        <v>139</v>
      </c>
      <c r="B101" s="38" t="s">
        <v>43</v>
      </c>
      <c r="C101" s="26">
        <f>C102</f>
        <v>5520</v>
      </c>
      <c r="D101" s="26">
        <f>D102</f>
        <v>0</v>
      </c>
      <c r="E101" s="26">
        <f t="shared" si="21"/>
        <v>5520</v>
      </c>
      <c r="F101" s="26">
        <f>F102</f>
        <v>5700</v>
      </c>
      <c r="G101" s="26">
        <f>G102</f>
        <v>0</v>
      </c>
      <c r="H101" s="26">
        <f t="shared" si="22"/>
        <v>5700</v>
      </c>
      <c r="I101" s="26">
        <f>I102</f>
        <v>5700</v>
      </c>
      <c r="J101" s="26">
        <f>J102</f>
        <v>0</v>
      </c>
      <c r="K101" s="26">
        <f t="shared" si="23"/>
        <v>5700</v>
      </c>
    </row>
    <row r="102" spans="1:11" ht="44.25" customHeight="1">
      <c r="A102" s="28" t="s">
        <v>55</v>
      </c>
      <c r="B102" s="38" t="s">
        <v>43</v>
      </c>
      <c r="C102" s="26">
        <v>5520</v>
      </c>
      <c r="D102" s="26">
        <v>0</v>
      </c>
      <c r="E102" s="26">
        <f t="shared" si="21"/>
        <v>5520</v>
      </c>
      <c r="F102" s="26">
        <v>5700</v>
      </c>
      <c r="G102" s="26">
        <v>0</v>
      </c>
      <c r="H102" s="26">
        <f t="shared" si="22"/>
        <v>5700</v>
      </c>
      <c r="I102" s="26">
        <v>5700</v>
      </c>
      <c r="J102" s="26">
        <v>0</v>
      </c>
      <c r="K102" s="26">
        <f t="shared" si="23"/>
        <v>5700</v>
      </c>
    </row>
    <row r="103" spans="1:11" ht="24" customHeight="1">
      <c r="A103" s="42" t="s">
        <v>286</v>
      </c>
      <c r="B103" s="48" t="s">
        <v>285</v>
      </c>
      <c r="C103" s="34">
        <f>C104</f>
        <v>8653000</v>
      </c>
      <c r="D103" s="34">
        <f>D104</f>
        <v>0</v>
      </c>
      <c r="E103" s="34">
        <f t="shared" si="21"/>
        <v>8653000</v>
      </c>
      <c r="F103" s="34">
        <f>F104</f>
        <v>8923000</v>
      </c>
      <c r="G103" s="34">
        <f>G104</f>
        <v>0</v>
      </c>
      <c r="H103" s="34">
        <f t="shared" si="22"/>
        <v>8923000</v>
      </c>
      <c r="I103" s="34">
        <f>I104</f>
        <v>9197000</v>
      </c>
      <c r="J103" s="34">
        <f>J104</f>
        <v>0</v>
      </c>
      <c r="K103" s="34">
        <f t="shared" si="23"/>
        <v>9197000</v>
      </c>
    </row>
    <row r="104" spans="1:11" ht="56.25" customHeight="1">
      <c r="A104" s="42" t="s">
        <v>140</v>
      </c>
      <c r="B104" s="43" t="s">
        <v>156</v>
      </c>
      <c r="C104" s="34">
        <f>C105+C106+C107+C108+C109+C110+C111+C112+C113</f>
        <v>8653000</v>
      </c>
      <c r="D104" s="34">
        <f>D105+D106+D107+D108+D109+D110+D111+D112+D113</f>
        <v>0</v>
      </c>
      <c r="E104" s="34">
        <f t="shared" si="21"/>
        <v>8653000</v>
      </c>
      <c r="F104" s="34">
        <f>F105+F106+F107+F108+F109+F110+F111+F112+F113</f>
        <v>8923000</v>
      </c>
      <c r="G104" s="34">
        <f>G105+G106+G107+G108+G109+G110+G111+G112+G113</f>
        <v>0</v>
      </c>
      <c r="H104" s="34">
        <f t="shared" si="22"/>
        <v>8923000</v>
      </c>
      <c r="I104" s="34">
        <f>I105+I106+I107+I108+I109+I110+I111+I112+I113</f>
        <v>9197000</v>
      </c>
      <c r="J104" s="34">
        <f>J105+J106+J107+J108+J109+J110+J111+J112+J113</f>
        <v>0</v>
      </c>
      <c r="K104" s="34">
        <f t="shared" si="23"/>
        <v>9197000</v>
      </c>
    </row>
    <row r="105" spans="1:11" ht="81" customHeight="1">
      <c r="A105" s="1" t="s">
        <v>96</v>
      </c>
      <c r="B105" s="5" t="s">
        <v>48</v>
      </c>
      <c r="C105" s="24">
        <v>600000</v>
      </c>
      <c r="D105" s="24">
        <v>0</v>
      </c>
      <c r="E105" s="24">
        <f t="shared" si="21"/>
        <v>600000</v>
      </c>
      <c r="F105" s="24">
        <v>660000</v>
      </c>
      <c r="G105" s="24">
        <v>0</v>
      </c>
      <c r="H105" s="24">
        <f t="shared" si="22"/>
        <v>660000</v>
      </c>
      <c r="I105" s="24">
        <v>724000</v>
      </c>
      <c r="J105" s="24">
        <v>0</v>
      </c>
      <c r="K105" s="24">
        <f t="shared" si="23"/>
        <v>724000</v>
      </c>
    </row>
    <row r="106" spans="1:11" ht="77.25" customHeight="1">
      <c r="A106" s="1" t="s">
        <v>118</v>
      </c>
      <c r="B106" s="5" t="s">
        <v>50</v>
      </c>
      <c r="C106" s="24">
        <v>4700000</v>
      </c>
      <c r="D106" s="24">
        <v>0</v>
      </c>
      <c r="E106" s="24">
        <f t="shared" si="21"/>
        <v>4700000</v>
      </c>
      <c r="F106" s="24">
        <v>4900000</v>
      </c>
      <c r="G106" s="24">
        <v>0</v>
      </c>
      <c r="H106" s="24">
        <f t="shared" si="22"/>
        <v>4900000</v>
      </c>
      <c r="I106" s="24">
        <v>5100000</v>
      </c>
      <c r="J106" s="24">
        <v>0</v>
      </c>
      <c r="K106" s="24">
        <f t="shared" si="23"/>
        <v>5100000</v>
      </c>
    </row>
    <row r="107" spans="1:11" ht="59.25" customHeight="1">
      <c r="A107" s="1" t="s">
        <v>86</v>
      </c>
      <c r="B107" s="5" t="s">
        <v>35</v>
      </c>
      <c r="C107" s="24">
        <v>200000</v>
      </c>
      <c r="D107" s="24">
        <v>0</v>
      </c>
      <c r="E107" s="24">
        <f t="shared" si="21"/>
        <v>200000</v>
      </c>
      <c r="F107" s="24">
        <v>200000</v>
      </c>
      <c r="G107" s="24">
        <v>0</v>
      </c>
      <c r="H107" s="24">
        <f t="shared" si="22"/>
        <v>200000</v>
      </c>
      <c r="I107" s="24">
        <v>200000</v>
      </c>
      <c r="J107" s="24">
        <v>0</v>
      </c>
      <c r="K107" s="24">
        <f t="shared" si="23"/>
        <v>200000</v>
      </c>
    </row>
    <row r="108" spans="1:11" ht="9.75" customHeight="1" hidden="1">
      <c r="A108" s="1" t="s">
        <v>87</v>
      </c>
      <c r="B108" s="5" t="s">
        <v>294</v>
      </c>
      <c r="C108" s="24">
        <v>0</v>
      </c>
      <c r="D108" s="24">
        <v>0</v>
      </c>
      <c r="E108" s="24"/>
      <c r="F108" s="24">
        <v>0</v>
      </c>
      <c r="G108" s="24">
        <v>0</v>
      </c>
      <c r="H108" s="24"/>
      <c r="I108" s="24">
        <v>0</v>
      </c>
      <c r="J108" s="24">
        <v>0</v>
      </c>
      <c r="K108" s="24"/>
    </row>
    <row r="109" spans="1:11" ht="60.75" customHeight="1">
      <c r="A109" s="1" t="s">
        <v>88</v>
      </c>
      <c r="B109" s="5" t="s">
        <v>295</v>
      </c>
      <c r="C109" s="24">
        <v>150000</v>
      </c>
      <c r="D109" s="24">
        <v>0</v>
      </c>
      <c r="E109" s="24">
        <f>C109+D109</f>
        <v>150000</v>
      </c>
      <c r="F109" s="24">
        <v>160000</v>
      </c>
      <c r="G109" s="24">
        <v>0</v>
      </c>
      <c r="H109" s="24">
        <f>F109+G109</f>
        <v>160000</v>
      </c>
      <c r="I109" s="24">
        <v>170000</v>
      </c>
      <c r="J109" s="24">
        <v>0</v>
      </c>
      <c r="K109" s="24">
        <f>I109+J109</f>
        <v>170000</v>
      </c>
    </row>
    <row r="110" spans="1:11" ht="60" customHeight="1">
      <c r="A110" s="1" t="s">
        <v>89</v>
      </c>
      <c r="B110" s="5" t="s">
        <v>51</v>
      </c>
      <c r="C110" s="24">
        <v>1736800</v>
      </c>
      <c r="D110" s="24">
        <v>0</v>
      </c>
      <c r="E110" s="24">
        <f>C110+D110</f>
        <v>1736800</v>
      </c>
      <c r="F110" s="24">
        <v>1736800</v>
      </c>
      <c r="G110" s="24">
        <v>0</v>
      </c>
      <c r="H110" s="24">
        <f>F110+G110</f>
        <v>1736800</v>
      </c>
      <c r="I110" s="24">
        <v>1736800</v>
      </c>
      <c r="J110" s="24">
        <v>0</v>
      </c>
      <c r="K110" s="24">
        <f>I110+J110</f>
        <v>1736800</v>
      </c>
    </row>
    <row r="111" spans="1:11" ht="57" customHeight="1">
      <c r="A111" s="1" t="s">
        <v>90</v>
      </c>
      <c r="B111" s="5" t="s">
        <v>49</v>
      </c>
      <c r="C111" s="24">
        <v>550200</v>
      </c>
      <c r="D111" s="24">
        <v>0</v>
      </c>
      <c r="E111" s="24">
        <f>C111+D111</f>
        <v>550200</v>
      </c>
      <c r="F111" s="24">
        <v>550200</v>
      </c>
      <c r="G111" s="24">
        <v>0</v>
      </c>
      <c r="H111" s="24">
        <f>F111+G111</f>
        <v>550200</v>
      </c>
      <c r="I111" s="24">
        <v>550200</v>
      </c>
      <c r="J111" s="24">
        <v>0</v>
      </c>
      <c r="K111" s="24">
        <f>I111+J111</f>
        <v>550200</v>
      </c>
    </row>
    <row r="112" spans="1:11" ht="0.75" customHeight="1">
      <c r="A112" s="1" t="s">
        <v>94</v>
      </c>
      <c r="B112" s="5" t="s">
        <v>52</v>
      </c>
      <c r="C112" s="24">
        <v>0</v>
      </c>
      <c r="D112" s="24">
        <v>0</v>
      </c>
      <c r="E112" s="24"/>
      <c r="F112" s="24">
        <v>0</v>
      </c>
      <c r="G112" s="24">
        <v>0</v>
      </c>
      <c r="H112" s="24"/>
      <c r="I112" s="24">
        <v>0</v>
      </c>
      <c r="J112" s="24">
        <v>0</v>
      </c>
      <c r="K112" s="24"/>
    </row>
    <row r="113" spans="1:11" ht="59.25" customHeight="1">
      <c r="A113" s="1" t="s">
        <v>95</v>
      </c>
      <c r="B113" s="5" t="s">
        <v>34</v>
      </c>
      <c r="C113" s="24">
        <v>716000</v>
      </c>
      <c r="D113" s="24">
        <v>0</v>
      </c>
      <c r="E113" s="24">
        <f aca="true" t="shared" si="24" ref="E113:E135">C113+D113</f>
        <v>716000</v>
      </c>
      <c r="F113" s="24">
        <v>716000</v>
      </c>
      <c r="G113" s="24">
        <v>0</v>
      </c>
      <c r="H113" s="24">
        <f aca="true" t="shared" si="25" ref="H113:H135">F113+G113</f>
        <v>716000</v>
      </c>
      <c r="I113" s="24">
        <v>716000</v>
      </c>
      <c r="J113" s="24">
        <v>0</v>
      </c>
      <c r="K113" s="24">
        <f aca="true" t="shared" si="26" ref="K113:K135">I113+J113</f>
        <v>716000</v>
      </c>
    </row>
    <row r="114" spans="1:11" ht="37.5" customHeight="1">
      <c r="A114" s="13" t="s">
        <v>211</v>
      </c>
      <c r="B114" s="14" t="s">
        <v>220</v>
      </c>
      <c r="C114" s="23">
        <f>C117+C122</f>
        <v>165000</v>
      </c>
      <c r="D114" s="23">
        <f>D117+D122</f>
        <v>0</v>
      </c>
      <c r="E114" s="23">
        <f t="shared" si="24"/>
        <v>165000</v>
      </c>
      <c r="F114" s="23">
        <f>F117+F122</f>
        <v>167000</v>
      </c>
      <c r="G114" s="23">
        <f>G117+G122</f>
        <v>0</v>
      </c>
      <c r="H114" s="23">
        <f t="shared" si="25"/>
        <v>167000</v>
      </c>
      <c r="I114" s="23">
        <f>I117+I122</f>
        <v>168000</v>
      </c>
      <c r="J114" s="23">
        <f>J117+J122</f>
        <v>0</v>
      </c>
      <c r="K114" s="23">
        <f t="shared" si="26"/>
        <v>168000</v>
      </c>
    </row>
    <row r="115" spans="1:11" ht="37.5" customHeight="1">
      <c r="A115" s="42" t="s">
        <v>288</v>
      </c>
      <c r="B115" s="43" t="s">
        <v>287</v>
      </c>
      <c r="C115" s="34">
        <f>C116</f>
        <v>165000</v>
      </c>
      <c r="D115" s="34">
        <f>D116</f>
        <v>0</v>
      </c>
      <c r="E115" s="34">
        <f t="shared" si="24"/>
        <v>165000</v>
      </c>
      <c r="F115" s="34">
        <f>F116</f>
        <v>167000</v>
      </c>
      <c r="G115" s="34">
        <f>G116</f>
        <v>0</v>
      </c>
      <c r="H115" s="34">
        <f t="shared" si="25"/>
        <v>167000</v>
      </c>
      <c r="I115" s="34">
        <f>I116</f>
        <v>168000</v>
      </c>
      <c r="J115" s="34">
        <f>J116</f>
        <v>0</v>
      </c>
      <c r="K115" s="34">
        <f t="shared" si="26"/>
        <v>168000</v>
      </c>
    </row>
    <row r="116" spans="1:11" ht="40.5" customHeight="1">
      <c r="A116" s="28" t="s">
        <v>290</v>
      </c>
      <c r="B116" s="29" t="s">
        <v>289</v>
      </c>
      <c r="C116" s="26">
        <f>C117+C122</f>
        <v>165000</v>
      </c>
      <c r="D116" s="26">
        <v>0</v>
      </c>
      <c r="E116" s="26">
        <f t="shared" si="24"/>
        <v>165000</v>
      </c>
      <c r="F116" s="26">
        <f>F117+F122</f>
        <v>167000</v>
      </c>
      <c r="G116" s="26">
        <v>0</v>
      </c>
      <c r="H116" s="26">
        <f t="shared" si="25"/>
        <v>167000</v>
      </c>
      <c r="I116" s="26">
        <f>I117+I122</f>
        <v>168000</v>
      </c>
      <c r="J116" s="26">
        <v>0</v>
      </c>
      <c r="K116" s="26">
        <f t="shared" si="26"/>
        <v>168000</v>
      </c>
    </row>
    <row r="117" spans="1:11" ht="62.25" customHeight="1">
      <c r="A117" s="42" t="s">
        <v>141</v>
      </c>
      <c r="B117" s="47" t="s">
        <v>235</v>
      </c>
      <c r="C117" s="34">
        <f>C118+C119+C120+C121</f>
        <v>140000</v>
      </c>
      <c r="D117" s="34">
        <f>D118+D119+D120+D121</f>
        <v>0</v>
      </c>
      <c r="E117" s="34">
        <f t="shared" si="24"/>
        <v>140000</v>
      </c>
      <c r="F117" s="34">
        <f>F118+F119+F120+F121</f>
        <v>142000</v>
      </c>
      <c r="G117" s="34">
        <f>G118+G119+G120+G121</f>
        <v>0</v>
      </c>
      <c r="H117" s="34">
        <f t="shared" si="25"/>
        <v>142000</v>
      </c>
      <c r="I117" s="34">
        <f>I118+I119+I120+I121</f>
        <v>143000</v>
      </c>
      <c r="J117" s="34">
        <f>J118+J119+J120+J121</f>
        <v>0</v>
      </c>
      <c r="K117" s="34">
        <f t="shared" si="26"/>
        <v>143000</v>
      </c>
    </row>
    <row r="118" spans="1:11" ht="93" customHeight="1">
      <c r="A118" s="1" t="s">
        <v>82</v>
      </c>
      <c r="B118" s="7" t="s">
        <v>44</v>
      </c>
      <c r="C118" s="25">
        <v>15000</v>
      </c>
      <c r="D118" s="25">
        <v>0</v>
      </c>
      <c r="E118" s="25">
        <f t="shared" si="24"/>
        <v>15000</v>
      </c>
      <c r="F118" s="25">
        <v>17000</v>
      </c>
      <c r="G118" s="25">
        <v>0</v>
      </c>
      <c r="H118" s="25">
        <f t="shared" si="25"/>
        <v>17000</v>
      </c>
      <c r="I118" s="25">
        <v>18000</v>
      </c>
      <c r="J118" s="25">
        <v>0</v>
      </c>
      <c r="K118" s="25">
        <f t="shared" si="26"/>
        <v>18000</v>
      </c>
    </row>
    <row r="119" spans="1:11" ht="93" customHeight="1">
      <c r="A119" s="1" t="s">
        <v>83</v>
      </c>
      <c r="B119" s="7" t="s">
        <v>45</v>
      </c>
      <c r="C119" s="26">
        <v>40000</v>
      </c>
      <c r="D119" s="26">
        <v>0</v>
      </c>
      <c r="E119" s="26">
        <f t="shared" si="24"/>
        <v>40000</v>
      </c>
      <c r="F119" s="26">
        <v>40000</v>
      </c>
      <c r="G119" s="26">
        <v>0</v>
      </c>
      <c r="H119" s="26">
        <f t="shared" si="25"/>
        <v>40000</v>
      </c>
      <c r="I119" s="26">
        <v>40000</v>
      </c>
      <c r="J119" s="26">
        <v>0</v>
      </c>
      <c r="K119" s="26">
        <f t="shared" si="26"/>
        <v>40000</v>
      </c>
    </row>
    <row r="120" spans="1:11" ht="96.75" customHeight="1">
      <c r="A120" s="1" t="s">
        <v>84</v>
      </c>
      <c r="B120" s="7" t="s">
        <v>46</v>
      </c>
      <c r="C120" s="26">
        <v>40000</v>
      </c>
      <c r="D120" s="26">
        <v>0</v>
      </c>
      <c r="E120" s="26">
        <f t="shared" si="24"/>
        <v>40000</v>
      </c>
      <c r="F120" s="26">
        <v>40000</v>
      </c>
      <c r="G120" s="26">
        <v>0</v>
      </c>
      <c r="H120" s="26">
        <f t="shared" si="25"/>
        <v>40000</v>
      </c>
      <c r="I120" s="26">
        <v>40000</v>
      </c>
      <c r="J120" s="26">
        <v>0</v>
      </c>
      <c r="K120" s="26">
        <f t="shared" si="26"/>
        <v>40000</v>
      </c>
    </row>
    <row r="121" spans="1:11" ht="95.25" customHeight="1">
      <c r="A121" s="1" t="s">
        <v>85</v>
      </c>
      <c r="B121" s="7" t="s">
        <v>47</v>
      </c>
      <c r="C121" s="26">
        <v>45000</v>
      </c>
      <c r="D121" s="26">
        <v>0</v>
      </c>
      <c r="E121" s="26">
        <f t="shared" si="24"/>
        <v>45000</v>
      </c>
      <c r="F121" s="26">
        <v>45000</v>
      </c>
      <c r="G121" s="26">
        <v>0</v>
      </c>
      <c r="H121" s="26">
        <f t="shared" si="25"/>
        <v>45000</v>
      </c>
      <c r="I121" s="26">
        <v>45000</v>
      </c>
      <c r="J121" s="26">
        <v>0</v>
      </c>
      <c r="K121" s="26">
        <f t="shared" si="26"/>
        <v>45000</v>
      </c>
    </row>
    <row r="122" spans="1:11" ht="55.5" customHeight="1">
      <c r="A122" s="42" t="s">
        <v>142</v>
      </c>
      <c r="B122" s="45" t="s">
        <v>232</v>
      </c>
      <c r="C122" s="34">
        <f>C123</f>
        <v>25000</v>
      </c>
      <c r="D122" s="34">
        <f>D123</f>
        <v>0</v>
      </c>
      <c r="E122" s="34">
        <f t="shared" si="24"/>
        <v>25000</v>
      </c>
      <c r="F122" s="34">
        <f>F123</f>
        <v>25000</v>
      </c>
      <c r="G122" s="34">
        <f>G123</f>
        <v>0</v>
      </c>
      <c r="H122" s="34">
        <f t="shared" si="25"/>
        <v>25000</v>
      </c>
      <c r="I122" s="34">
        <f>I123</f>
        <v>25000</v>
      </c>
      <c r="J122" s="34">
        <f>J123</f>
        <v>0</v>
      </c>
      <c r="K122" s="34">
        <f t="shared" si="26"/>
        <v>25000</v>
      </c>
    </row>
    <row r="123" spans="1:11" ht="58.5" customHeight="1">
      <c r="A123" s="28" t="s">
        <v>26</v>
      </c>
      <c r="B123" s="30" t="s">
        <v>232</v>
      </c>
      <c r="C123" s="26">
        <v>25000</v>
      </c>
      <c r="D123" s="26">
        <v>0</v>
      </c>
      <c r="E123" s="26">
        <f t="shared" si="24"/>
        <v>25000</v>
      </c>
      <c r="F123" s="26">
        <v>25000</v>
      </c>
      <c r="G123" s="26">
        <v>0</v>
      </c>
      <c r="H123" s="26">
        <f t="shared" si="25"/>
        <v>25000</v>
      </c>
      <c r="I123" s="26">
        <v>25000</v>
      </c>
      <c r="J123" s="26">
        <v>0</v>
      </c>
      <c r="K123" s="26">
        <f t="shared" si="26"/>
        <v>25000</v>
      </c>
    </row>
    <row r="124" spans="1:11" ht="21" customHeight="1">
      <c r="A124" s="13" t="s">
        <v>212</v>
      </c>
      <c r="B124" s="14" t="s">
        <v>213</v>
      </c>
      <c r="C124" s="23">
        <f>C125</f>
        <v>83656</v>
      </c>
      <c r="D124" s="23">
        <f>D125</f>
        <v>0</v>
      </c>
      <c r="E124" s="23">
        <f t="shared" si="24"/>
        <v>83656</v>
      </c>
      <c r="F124" s="23">
        <f>F125</f>
        <v>73656</v>
      </c>
      <c r="G124" s="23">
        <f>G125</f>
        <v>0</v>
      </c>
      <c r="H124" s="23">
        <f t="shared" si="25"/>
        <v>73656</v>
      </c>
      <c r="I124" s="23">
        <f>I125</f>
        <v>63656</v>
      </c>
      <c r="J124" s="23">
        <f>J125</f>
        <v>0</v>
      </c>
      <c r="K124" s="23">
        <f t="shared" si="26"/>
        <v>63656</v>
      </c>
    </row>
    <row r="125" spans="1:11" ht="38.25" customHeight="1">
      <c r="A125" s="39" t="s">
        <v>292</v>
      </c>
      <c r="B125" s="41" t="s">
        <v>291</v>
      </c>
      <c r="C125" s="34">
        <f>C126+C130+C133+C137+C140+C143+C146+C149+C152+C156</f>
        <v>83656</v>
      </c>
      <c r="D125" s="34">
        <f>D126+D130+D133+D137+D140+D143+D146+D149+D152+D156</f>
        <v>0</v>
      </c>
      <c r="E125" s="34">
        <f t="shared" si="24"/>
        <v>83656</v>
      </c>
      <c r="F125" s="34">
        <f>F126+F130+F133+F137+F140+F143+F146+F149+F152+F156</f>
        <v>73656</v>
      </c>
      <c r="G125" s="34">
        <f>G126+G130+G133+G137+G140+G143+G146+G149+G152+G156</f>
        <v>0</v>
      </c>
      <c r="H125" s="34">
        <f t="shared" si="25"/>
        <v>73656</v>
      </c>
      <c r="I125" s="34">
        <f>I126+I130+I133+I137+I140+I143+I146+I149+I152+I156</f>
        <v>63656</v>
      </c>
      <c r="J125" s="34">
        <f>J126+J130+J133+J137+J140+J143+J146+J149+J152+J156</f>
        <v>0</v>
      </c>
      <c r="K125" s="34">
        <f t="shared" si="26"/>
        <v>63656</v>
      </c>
    </row>
    <row r="126" spans="1:11" ht="56.25" customHeight="1">
      <c r="A126" s="42" t="s">
        <v>160</v>
      </c>
      <c r="B126" s="47" t="s">
        <v>158</v>
      </c>
      <c r="C126" s="34">
        <f>C127</f>
        <v>6300</v>
      </c>
      <c r="D126" s="34">
        <f>D127</f>
        <v>0</v>
      </c>
      <c r="E126" s="34">
        <f t="shared" si="24"/>
        <v>6300</v>
      </c>
      <c r="F126" s="34">
        <f>F127</f>
        <v>6300</v>
      </c>
      <c r="G126" s="34">
        <f>G127</f>
        <v>0</v>
      </c>
      <c r="H126" s="34">
        <f t="shared" si="25"/>
        <v>6300</v>
      </c>
      <c r="I126" s="34">
        <f>I127</f>
        <v>6300</v>
      </c>
      <c r="J126" s="34">
        <f>J127</f>
        <v>0</v>
      </c>
      <c r="K126" s="34">
        <f t="shared" si="26"/>
        <v>6300</v>
      </c>
    </row>
    <row r="127" spans="1:11" ht="80.25" customHeight="1">
      <c r="A127" s="1" t="s">
        <v>162</v>
      </c>
      <c r="B127" s="7" t="s">
        <v>159</v>
      </c>
      <c r="C127" s="24">
        <f>C128+C129</f>
        <v>6300</v>
      </c>
      <c r="D127" s="24">
        <f>D128+D129</f>
        <v>0</v>
      </c>
      <c r="E127" s="24">
        <f t="shared" si="24"/>
        <v>6300</v>
      </c>
      <c r="F127" s="24">
        <f>F128+F129</f>
        <v>6300</v>
      </c>
      <c r="G127" s="24">
        <f>G128+G129</f>
        <v>0</v>
      </c>
      <c r="H127" s="24">
        <f t="shared" si="25"/>
        <v>6300</v>
      </c>
      <c r="I127" s="24">
        <f>I128+I129</f>
        <v>6300</v>
      </c>
      <c r="J127" s="24">
        <f>J128+J129</f>
        <v>0</v>
      </c>
      <c r="K127" s="24">
        <f t="shared" si="26"/>
        <v>6300</v>
      </c>
    </row>
    <row r="128" spans="1:11" ht="81" customHeight="1">
      <c r="A128" s="1" t="s">
        <v>161</v>
      </c>
      <c r="B128" s="7" t="s">
        <v>159</v>
      </c>
      <c r="C128" s="24">
        <v>3000</v>
      </c>
      <c r="D128" s="24">
        <v>0</v>
      </c>
      <c r="E128" s="24">
        <f t="shared" si="24"/>
        <v>3000</v>
      </c>
      <c r="F128" s="24">
        <v>3000</v>
      </c>
      <c r="G128" s="24">
        <v>0</v>
      </c>
      <c r="H128" s="24">
        <f t="shared" si="25"/>
        <v>3000</v>
      </c>
      <c r="I128" s="24">
        <v>3000</v>
      </c>
      <c r="J128" s="24">
        <v>0</v>
      </c>
      <c r="K128" s="24">
        <f t="shared" si="26"/>
        <v>3000</v>
      </c>
    </row>
    <row r="129" spans="1:11" ht="76.5" customHeight="1">
      <c r="A129" s="1" t="s">
        <v>20</v>
      </c>
      <c r="B129" s="7" t="s">
        <v>159</v>
      </c>
      <c r="C129" s="24">
        <v>3300</v>
      </c>
      <c r="D129" s="24">
        <v>0</v>
      </c>
      <c r="E129" s="24">
        <f t="shared" si="24"/>
        <v>3300</v>
      </c>
      <c r="F129" s="24">
        <v>3300</v>
      </c>
      <c r="G129" s="24">
        <v>0</v>
      </c>
      <c r="H129" s="24">
        <f t="shared" si="25"/>
        <v>3300</v>
      </c>
      <c r="I129" s="24">
        <v>3300</v>
      </c>
      <c r="J129" s="24">
        <v>0</v>
      </c>
      <c r="K129" s="24">
        <f t="shared" si="26"/>
        <v>3300</v>
      </c>
    </row>
    <row r="130" spans="1:11" ht="81" customHeight="1">
      <c r="A130" s="42" t="s">
        <v>319</v>
      </c>
      <c r="B130" s="43" t="s">
        <v>316</v>
      </c>
      <c r="C130" s="22">
        <f>C131</f>
        <v>4750</v>
      </c>
      <c r="D130" s="22">
        <f>D131</f>
        <v>0</v>
      </c>
      <c r="E130" s="22">
        <f t="shared" si="24"/>
        <v>4750</v>
      </c>
      <c r="F130" s="22">
        <f>F131</f>
        <v>4750</v>
      </c>
      <c r="G130" s="22">
        <f>G131</f>
        <v>0</v>
      </c>
      <c r="H130" s="22">
        <f t="shared" si="25"/>
        <v>4750</v>
      </c>
      <c r="I130" s="22">
        <f>I131</f>
        <v>4750</v>
      </c>
      <c r="J130" s="22">
        <f>J131</f>
        <v>0</v>
      </c>
      <c r="K130" s="22">
        <f t="shared" si="26"/>
        <v>4750</v>
      </c>
    </row>
    <row r="131" spans="1:11" ht="79.5" customHeight="1">
      <c r="A131" s="28" t="s">
        <v>317</v>
      </c>
      <c r="B131" s="38" t="s">
        <v>316</v>
      </c>
      <c r="C131" s="24">
        <f>C132</f>
        <v>4750</v>
      </c>
      <c r="D131" s="24">
        <f>D132</f>
        <v>0</v>
      </c>
      <c r="E131" s="24">
        <f t="shared" si="24"/>
        <v>4750</v>
      </c>
      <c r="F131" s="24">
        <f>F132</f>
        <v>4750</v>
      </c>
      <c r="G131" s="24">
        <f>G132</f>
        <v>0</v>
      </c>
      <c r="H131" s="24">
        <f t="shared" si="25"/>
        <v>4750</v>
      </c>
      <c r="I131" s="24">
        <f>I132</f>
        <v>4750</v>
      </c>
      <c r="J131" s="24">
        <f>J132</f>
        <v>0</v>
      </c>
      <c r="K131" s="24">
        <f t="shared" si="26"/>
        <v>4750</v>
      </c>
    </row>
    <row r="132" spans="1:11" ht="110.25" customHeight="1">
      <c r="A132" s="28" t="s">
        <v>19</v>
      </c>
      <c r="B132" s="38" t="s">
        <v>318</v>
      </c>
      <c r="C132" s="24">
        <v>4750</v>
      </c>
      <c r="D132" s="24">
        <v>0</v>
      </c>
      <c r="E132" s="24">
        <f t="shared" si="24"/>
        <v>4750</v>
      </c>
      <c r="F132" s="24">
        <v>4750</v>
      </c>
      <c r="G132" s="24">
        <v>0</v>
      </c>
      <c r="H132" s="24">
        <f t="shared" si="25"/>
        <v>4750</v>
      </c>
      <c r="I132" s="24">
        <v>4750</v>
      </c>
      <c r="J132" s="24">
        <v>0</v>
      </c>
      <c r="K132" s="24">
        <f t="shared" si="26"/>
        <v>4750</v>
      </c>
    </row>
    <row r="133" spans="1:11" ht="63.75" customHeight="1">
      <c r="A133" s="42" t="s">
        <v>241</v>
      </c>
      <c r="B133" s="47" t="s">
        <v>320</v>
      </c>
      <c r="C133" s="34">
        <f>C134</f>
        <v>231</v>
      </c>
      <c r="D133" s="34">
        <f>D134</f>
        <v>0</v>
      </c>
      <c r="E133" s="34">
        <f t="shared" si="24"/>
        <v>231</v>
      </c>
      <c r="F133" s="34">
        <f>F134</f>
        <v>231</v>
      </c>
      <c r="G133" s="34">
        <f>G134</f>
        <v>0</v>
      </c>
      <c r="H133" s="34">
        <f t="shared" si="25"/>
        <v>231</v>
      </c>
      <c r="I133" s="34">
        <f>I134</f>
        <v>231</v>
      </c>
      <c r="J133" s="34">
        <f>J134</f>
        <v>0</v>
      </c>
      <c r="K133" s="34">
        <f t="shared" si="26"/>
        <v>231</v>
      </c>
    </row>
    <row r="134" spans="1:11" ht="63" customHeight="1">
      <c r="A134" s="28" t="s">
        <v>250</v>
      </c>
      <c r="B134" s="38" t="s">
        <v>320</v>
      </c>
      <c r="C134" s="26">
        <f>C135+C136</f>
        <v>231</v>
      </c>
      <c r="D134" s="26">
        <f>D135+D136</f>
        <v>0</v>
      </c>
      <c r="E134" s="26">
        <f t="shared" si="24"/>
        <v>231</v>
      </c>
      <c r="F134" s="26">
        <f>F135+F136</f>
        <v>231</v>
      </c>
      <c r="G134" s="26">
        <f>G135+G136</f>
        <v>0</v>
      </c>
      <c r="H134" s="26">
        <f t="shared" si="25"/>
        <v>231</v>
      </c>
      <c r="I134" s="26">
        <f>I135+I136</f>
        <v>231</v>
      </c>
      <c r="J134" s="26">
        <f>J135+J136</f>
        <v>0</v>
      </c>
      <c r="K134" s="26">
        <f t="shared" si="26"/>
        <v>231</v>
      </c>
    </row>
    <row r="135" spans="1:11" ht="75" customHeight="1">
      <c r="A135" s="28" t="s">
        <v>251</v>
      </c>
      <c r="B135" s="38" t="s">
        <v>321</v>
      </c>
      <c r="C135" s="26">
        <v>231</v>
      </c>
      <c r="D135" s="26">
        <v>0</v>
      </c>
      <c r="E135" s="26">
        <f t="shared" si="24"/>
        <v>231</v>
      </c>
      <c r="F135" s="26">
        <v>231</v>
      </c>
      <c r="G135" s="26">
        <v>0</v>
      </c>
      <c r="H135" s="26">
        <f t="shared" si="25"/>
        <v>231</v>
      </c>
      <c r="I135" s="26">
        <v>231</v>
      </c>
      <c r="J135" s="26">
        <v>0</v>
      </c>
      <c r="K135" s="26">
        <f t="shared" si="26"/>
        <v>231</v>
      </c>
    </row>
    <row r="136" spans="1:11" ht="74.25" customHeight="1" hidden="1">
      <c r="A136" s="28" t="s">
        <v>21</v>
      </c>
      <c r="B136" s="38" t="s">
        <v>321</v>
      </c>
      <c r="C136" s="26">
        <v>0</v>
      </c>
      <c r="D136" s="26">
        <v>0</v>
      </c>
      <c r="E136" s="26"/>
      <c r="F136" s="26">
        <v>0</v>
      </c>
      <c r="G136" s="26">
        <v>0</v>
      </c>
      <c r="H136" s="26"/>
      <c r="I136" s="26">
        <v>0</v>
      </c>
      <c r="J136" s="26">
        <v>0</v>
      </c>
      <c r="K136" s="26"/>
    </row>
    <row r="137" spans="1:11" ht="74.25" customHeight="1">
      <c r="A137" s="42" t="s">
        <v>324</v>
      </c>
      <c r="B137" s="60" t="s">
        <v>322</v>
      </c>
      <c r="C137" s="22">
        <f>C138</f>
        <v>15000</v>
      </c>
      <c r="D137" s="22">
        <f>D138</f>
        <v>0</v>
      </c>
      <c r="E137" s="22">
        <f aca="true" t="shared" si="27" ref="E137:E171">C137+D137</f>
        <v>15000</v>
      </c>
      <c r="F137" s="22">
        <f>F138</f>
        <v>15000</v>
      </c>
      <c r="G137" s="22">
        <f>G138</f>
        <v>0</v>
      </c>
      <c r="H137" s="22">
        <f aca="true" t="shared" si="28" ref="H137:H171">F137+G137</f>
        <v>15000</v>
      </c>
      <c r="I137" s="22">
        <f>I138</f>
        <v>15000</v>
      </c>
      <c r="J137" s="22">
        <f>J138</f>
        <v>0</v>
      </c>
      <c r="K137" s="22">
        <f aca="true" t="shared" si="29" ref="K137:K171">I137+J137</f>
        <v>15000</v>
      </c>
    </row>
    <row r="138" spans="1:11" ht="63" customHeight="1">
      <c r="A138" s="28" t="s">
        <v>325</v>
      </c>
      <c r="B138" s="7" t="s">
        <v>322</v>
      </c>
      <c r="C138" s="24">
        <f>C139</f>
        <v>15000</v>
      </c>
      <c r="D138" s="24">
        <f>D139</f>
        <v>0</v>
      </c>
      <c r="E138" s="24">
        <f t="shared" si="27"/>
        <v>15000</v>
      </c>
      <c r="F138" s="24">
        <f>F139</f>
        <v>15000</v>
      </c>
      <c r="G138" s="24">
        <f>G139</f>
        <v>0</v>
      </c>
      <c r="H138" s="24">
        <f t="shared" si="28"/>
        <v>15000</v>
      </c>
      <c r="I138" s="24">
        <f>I139</f>
        <v>15000</v>
      </c>
      <c r="J138" s="24">
        <f>J139</f>
        <v>0</v>
      </c>
      <c r="K138" s="24">
        <f t="shared" si="29"/>
        <v>15000</v>
      </c>
    </row>
    <row r="139" spans="1:11" ht="90" customHeight="1">
      <c r="A139" s="28" t="s">
        <v>22</v>
      </c>
      <c r="B139" s="7" t="s">
        <v>323</v>
      </c>
      <c r="C139" s="24">
        <v>15000</v>
      </c>
      <c r="D139" s="24">
        <v>0</v>
      </c>
      <c r="E139" s="24">
        <f t="shared" si="27"/>
        <v>15000</v>
      </c>
      <c r="F139" s="24">
        <v>15000</v>
      </c>
      <c r="G139" s="24">
        <v>0</v>
      </c>
      <c r="H139" s="24">
        <f t="shared" si="28"/>
        <v>15000</v>
      </c>
      <c r="I139" s="24">
        <v>15000</v>
      </c>
      <c r="J139" s="24">
        <v>0</v>
      </c>
      <c r="K139" s="24">
        <f t="shared" si="29"/>
        <v>15000</v>
      </c>
    </row>
    <row r="140" spans="1:11" ht="59.25" customHeight="1">
      <c r="A140" s="28" t="s">
        <v>18</v>
      </c>
      <c r="B140" s="60" t="s">
        <v>326</v>
      </c>
      <c r="C140" s="22">
        <f>C141</f>
        <v>1000</v>
      </c>
      <c r="D140" s="22">
        <f>D141</f>
        <v>0</v>
      </c>
      <c r="E140" s="22">
        <f t="shared" si="27"/>
        <v>1000</v>
      </c>
      <c r="F140" s="22">
        <f>F141</f>
        <v>1000</v>
      </c>
      <c r="G140" s="22">
        <f>G141</f>
        <v>0</v>
      </c>
      <c r="H140" s="22">
        <f t="shared" si="28"/>
        <v>1000</v>
      </c>
      <c r="I140" s="22">
        <f>I141</f>
        <v>1000</v>
      </c>
      <c r="J140" s="22">
        <f>J141</f>
        <v>0</v>
      </c>
      <c r="K140" s="22">
        <f t="shared" si="29"/>
        <v>1000</v>
      </c>
    </row>
    <row r="141" spans="1:11" ht="59.25" customHeight="1">
      <c r="A141" s="28" t="s">
        <v>328</v>
      </c>
      <c r="B141" s="7" t="s">
        <v>326</v>
      </c>
      <c r="C141" s="24">
        <f>C142</f>
        <v>1000</v>
      </c>
      <c r="D141" s="24">
        <f>D142</f>
        <v>0</v>
      </c>
      <c r="E141" s="24">
        <f t="shared" si="27"/>
        <v>1000</v>
      </c>
      <c r="F141" s="24">
        <f>F142</f>
        <v>1000</v>
      </c>
      <c r="G141" s="24">
        <f>G142</f>
        <v>0</v>
      </c>
      <c r="H141" s="24">
        <f t="shared" si="28"/>
        <v>1000</v>
      </c>
      <c r="I141" s="24">
        <f>I142</f>
        <v>1000</v>
      </c>
      <c r="J141" s="24">
        <f>J142</f>
        <v>0</v>
      </c>
      <c r="K141" s="24">
        <f t="shared" si="29"/>
        <v>1000</v>
      </c>
    </row>
    <row r="142" spans="1:11" ht="43.5" customHeight="1">
      <c r="A142" s="28" t="s">
        <v>17</v>
      </c>
      <c r="B142" s="7" t="s">
        <v>327</v>
      </c>
      <c r="C142" s="24">
        <v>1000</v>
      </c>
      <c r="D142" s="24">
        <v>0</v>
      </c>
      <c r="E142" s="24">
        <f t="shared" si="27"/>
        <v>1000</v>
      </c>
      <c r="F142" s="24">
        <v>1000</v>
      </c>
      <c r="G142" s="24">
        <v>0</v>
      </c>
      <c r="H142" s="24">
        <f t="shared" si="28"/>
        <v>1000</v>
      </c>
      <c r="I142" s="24">
        <v>1000</v>
      </c>
      <c r="J142" s="24">
        <v>0</v>
      </c>
      <c r="K142" s="24">
        <f t="shared" si="29"/>
        <v>1000</v>
      </c>
    </row>
    <row r="143" spans="1:11" ht="63" customHeight="1">
      <c r="A143" s="42" t="s">
        <v>331</v>
      </c>
      <c r="B143" s="60" t="s">
        <v>329</v>
      </c>
      <c r="C143" s="22">
        <f>C144</f>
        <v>2000</v>
      </c>
      <c r="D143" s="22">
        <f>D144</f>
        <v>0</v>
      </c>
      <c r="E143" s="22">
        <f t="shared" si="27"/>
        <v>2000</v>
      </c>
      <c r="F143" s="22">
        <f>F144</f>
        <v>2000</v>
      </c>
      <c r="G143" s="22">
        <f>G144</f>
        <v>0</v>
      </c>
      <c r="H143" s="22">
        <f t="shared" si="28"/>
        <v>2000</v>
      </c>
      <c r="I143" s="22">
        <f>I144</f>
        <v>2000</v>
      </c>
      <c r="J143" s="22">
        <f>J144</f>
        <v>0</v>
      </c>
      <c r="K143" s="22">
        <f t="shared" si="29"/>
        <v>2000</v>
      </c>
    </row>
    <row r="144" spans="1:11" ht="58.5" customHeight="1">
      <c r="A144" s="28" t="s">
        <v>332</v>
      </c>
      <c r="B144" s="7" t="s">
        <v>329</v>
      </c>
      <c r="C144" s="24">
        <f>C145</f>
        <v>2000</v>
      </c>
      <c r="D144" s="24">
        <f>D145</f>
        <v>0</v>
      </c>
      <c r="E144" s="24">
        <f t="shared" si="27"/>
        <v>2000</v>
      </c>
      <c r="F144" s="24">
        <f>F145</f>
        <v>2000</v>
      </c>
      <c r="G144" s="24">
        <f>G145</f>
        <v>0</v>
      </c>
      <c r="H144" s="24">
        <f t="shared" si="28"/>
        <v>2000</v>
      </c>
      <c r="I144" s="24">
        <f>I145</f>
        <v>2000</v>
      </c>
      <c r="J144" s="24">
        <f>J145</f>
        <v>0</v>
      </c>
      <c r="K144" s="24">
        <f t="shared" si="29"/>
        <v>2000</v>
      </c>
    </row>
    <row r="145" spans="1:11" ht="79.5" customHeight="1">
      <c r="A145" s="28" t="s">
        <v>16</v>
      </c>
      <c r="B145" s="7" t="s">
        <v>330</v>
      </c>
      <c r="C145" s="24">
        <v>2000</v>
      </c>
      <c r="D145" s="24">
        <v>0</v>
      </c>
      <c r="E145" s="24">
        <f t="shared" si="27"/>
        <v>2000</v>
      </c>
      <c r="F145" s="24">
        <v>2000</v>
      </c>
      <c r="G145" s="24">
        <v>0</v>
      </c>
      <c r="H145" s="24">
        <f t="shared" si="28"/>
        <v>2000</v>
      </c>
      <c r="I145" s="24">
        <v>2000</v>
      </c>
      <c r="J145" s="24">
        <v>0</v>
      </c>
      <c r="K145" s="24">
        <f t="shared" si="29"/>
        <v>2000</v>
      </c>
    </row>
    <row r="146" spans="1:11" ht="73.5" customHeight="1">
      <c r="A146" s="42" t="s">
        <v>2</v>
      </c>
      <c r="B146" s="60" t="s">
        <v>333</v>
      </c>
      <c r="C146" s="22">
        <f>C147</f>
        <v>1000</v>
      </c>
      <c r="D146" s="22">
        <f>D147</f>
        <v>0</v>
      </c>
      <c r="E146" s="22">
        <f t="shared" si="27"/>
        <v>1000</v>
      </c>
      <c r="F146" s="22">
        <f>F147</f>
        <v>1000</v>
      </c>
      <c r="G146" s="22">
        <f>G147</f>
        <v>0</v>
      </c>
      <c r="H146" s="22">
        <f t="shared" si="28"/>
        <v>1000</v>
      </c>
      <c r="I146" s="22">
        <f>I147</f>
        <v>1000</v>
      </c>
      <c r="J146" s="22">
        <f>J147</f>
        <v>0</v>
      </c>
      <c r="K146" s="22">
        <f t="shared" si="29"/>
        <v>1000</v>
      </c>
    </row>
    <row r="147" spans="1:11" ht="74.25" customHeight="1">
      <c r="A147" s="28" t="s">
        <v>2</v>
      </c>
      <c r="B147" s="7" t="s">
        <v>333</v>
      </c>
      <c r="C147" s="24">
        <f>C148</f>
        <v>1000</v>
      </c>
      <c r="D147" s="24">
        <f>D148</f>
        <v>0</v>
      </c>
      <c r="E147" s="24">
        <f t="shared" si="27"/>
        <v>1000</v>
      </c>
      <c r="F147" s="24">
        <f>F148</f>
        <v>1000</v>
      </c>
      <c r="G147" s="24">
        <f>G148</f>
        <v>0</v>
      </c>
      <c r="H147" s="24">
        <f t="shared" si="28"/>
        <v>1000</v>
      </c>
      <c r="I147" s="24">
        <f>I148</f>
        <v>1000</v>
      </c>
      <c r="J147" s="24">
        <f>J148</f>
        <v>0</v>
      </c>
      <c r="K147" s="24">
        <f t="shared" si="29"/>
        <v>1000</v>
      </c>
    </row>
    <row r="148" spans="1:11" ht="94.5" customHeight="1">
      <c r="A148" s="28" t="s">
        <v>1</v>
      </c>
      <c r="B148" s="7" t="s">
        <v>0</v>
      </c>
      <c r="C148" s="24">
        <v>1000</v>
      </c>
      <c r="D148" s="24">
        <v>0</v>
      </c>
      <c r="E148" s="24">
        <f t="shared" si="27"/>
        <v>1000</v>
      </c>
      <c r="F148" s="24">
        <v>1000</v>
      </c>
      <c r="G148" s="24">
        <v>0</v>
      </c>
      <c r="H148" s="24">
        <f t="shared" si="28"/>
        <v>1000</v>
      </c>
      <c r="I148" s="24">
        <v>1000</v>
      </c>
      <c r="J148" s="24">
        <v>0</v>
      </c>
      <c r="K148" s="24">
        <f t="shared" si="29"/>
        <v>1000</v>
      </c>
    </row>
    <row r="149" spans="1:11" ht="56.25" customHeight="1">
      <c r="A149" s="28" t="s">
        <v>5</v>
      </c>
      <c r="B149" s="60" t="s">
        <v>3</v>
      </c>
      <c r="C149" s="22">
        <f>C150</f>
        <v>6500</v>
      </c>
      <c r="D149" s="22">
        <f>D150</f>
        <v>0</v>
      </c>
      <c r="E149" s="22">
        <f t="shared" si="27"/>
        <v>6500</v>
      </c>
      <c r="F149" s="22">
        <f>F150</f>
        <v>6500</v>
      </c>
      <c r="G149" s="22">
        <f>G150</f>
        <v>0</v>
      </c>
      <c r="H149" s="22">
        <f t="shared" si="28"/>
        <v>6500</v>
      </c>
      <c r="I149" s="22">
        <f>I150</f>
        <v>6500</v>
      </c>
      <c r="J149" s="22">
        <f>J150</f>
        <v>0</v>
      </c>
      <c r="K149" s="22">
        <f t="shared" si="29"/>
        <v>6500</v>
      </c>
    </row>
    <row r="150" spans="1:11" ht="59.25" customHeight="1">
      <c r="A150" s="28" t="s">
        <v>5</v>
      </c>
      <c r="B150" s="7" t="s">
        <v>3</v>
      </c>
      <c r="C150" s="24">
        <f>C151</f>
        <v>6500</v>
      </c>
      <c r="D150" s="24">
        <f>D151</f>
        <v>0</v>
      </c>
      <c r="E150" s="24">
        <f t="shared" si="27"/>
        <v>6500</v>
      </c>
      <c r="F150" s="24">
        <f>F151</f>
        <v>6500</v>
      </c>
      <c r="G150" s="24">
        <f>G151</f>
        <v>0</v>
      </c>
      <c r="H150" s="24">
        <f t="shared" si="28"/>
        <v>6500</v>
      </c>
      <c r="I150" s="24">
        <f>I151</f>
        <v>6500</v>
      </c>
      <c r="J150" s="24">
        <f>J151</f>
        <v>0</v>
      </c>
      <c r="K150" s="24">
        <f t="shared" si="29"/>
        <v>6500</v>
      </c>
    </row>
    <row r="151" spans="1:11" ht="80.25" customHeight="1">
      <c r="A151" s="28" t="s">
        <v>6</v>
      </c>
      <c r="B151" s="7" t="s">
        <v>4</v>
      </c>
      <c r="C151" s="24">
        <v>6500</v>
      </c>
      <c r="D151" s="24">
        <v>0</v>
      </c>
      <c r="E151" s="24">
        <f t="shared" si="27"/>
        <v>6500</v>
      </c>
      <c r="F151" s="24">
        <v>6500</v>
      </c>
      <c r="G151" s="24">
        <v>0</v>
      </c>
      <c r="H151" s="24">
        <f t="shared" si="28"/>
        <v>6500</v>
      </c>
      <c r="I151" s="24">
        <v>6500</v>
      </c>
      <c r="J151" s="24">
        <v>0</v>
      </c>
      <c r="K151" s="24">
        <f t="shared" si="29"/>
        <v>6500</v>
      </c>
    </row>
    <row r="152" spans="1:11" ht="73.5" customHeight="1">
      <c r="A152" s="28" t="s">
        <v>8</v>
      </c>
      <c r="B152" s="60" t="s">
        <v>119</v>
      </c>
      <c r="C152" s="22">
        <f>C153</f>
        <v>16875</v>
      </c>
      <c r="D152" s="22">
        <f>D153</f>
        <v>0</v>
      </c>
      <c r="E152" s="22">
        <f t="shared" si="27"/>
        <v>16875</v>
      </c>
      <c r="F152" s="22">
        <f>F153</f>
        <v>16875</v>
      </c>
      <c r="G152" s="22">
        <f>G153</f>
        <v>0</v>
      </c>
      <c r="H152" s="22">
        <f t="shared" si="28"/>
        <v>16875</v>
      </c>
      <c r="I152" s="22">
        <f>I153</f>
        <v>16875</v>
      </c>
      <c r="J152" s="22">
        <f>J153</f>
        <v>0</v>
      </c>
      <c r="K152" s="22">
        <f t="shared" si="29"/>
        <v>16875</v>
      </c>
    </row>
    <row r="153" spans="1:11" ht="76.5" customHeight="1">
      <c r="A153" s="28" t="s">
        <v>8</v>
      </c>
      <c r="B153" s="7" t="s">
        <v>119</v>
      </c>
      <c r="C153" s="24">
        <f>C154+C155</f>
        <v>16875</v>
      </c>
      <c r="D153" s="24">
        <f>D154+D155</f>
        <v>0</v>
      </c>
      <c r="E153" s="24">
        <f t="shared" si="27"/>
        <v>16875</v>
      </c>
      <c r="F153" s="24">
        <f>F154+F155</f>
        <v>16875</v>
      </c>
      <c r="G153" s="24">
        <f>G154+G155</f>
        <v>0</v>
      </c>
      <c r="H153" s="24">
        <f t="shared" si="28"/>
        <v>16875</v>
      </c>
      <c r="I153" s="24">
        <f>I154+I155</f>
        <v>16875</v>
      </c>
      <c r="J153" s="24">
        <f>J154+J155</f>
        <v>0</v>
      </c>
      <c r="K153" s="24">
        <f t="shared" si="29"/>
        <v>16875</v>
      </c>
    </row>
    <row r="154" spans="1:11" ht="97.5" customHeight="1">
      <c r="A154" s="28" t="s">
        <v>252</v>
      </c>
      <c r="B154" s="7" t="s">
        <v>107</v>
      </c>
      <c r="C154" s="24">
        <v>1375</v>
      </c>
      <c r="D154" s="24">
        <v>0</v>
      </c>
      <c r="E154" s="24">
        <f t="shared" si="27"/>
        <v>1375</v>
      </c>
      <c r="F154" s="24">
        <v>1375</v>
      </c>
      <c r="G154" s="24">
        <v>0</v>
      </c>
      <c r="H154" s="24">
        <f t="shared" si="28"/>
        <v>1375</v>
      </c>
      <c r="I154" s="24">
        <v>1375</v>
      </c>
      <c r="J154" s="24">
        <v>0</v>
      </c>
      <c r="K154" s="24">
        <f t="shared" si="29"/>
        <v>1375</v>
      </c>
    </row>
    <row r="155" spans="1:11" ht="93.75" customHeight="1">
      <c r="A155" s="28" t="s">
        <v>7</v>
      </c>
      <c r="B155" s="7" t="s">
        <v>107</v>
      </c>
      <c r="C155" s="24">
        <v>15500</v>
      </c>
      <c r="D155" s="24">
        <v>0</v>
      </c>
      <c r="E155" s="24">
        <f t="shared" si="27"/>
        <v>15500</v>
      </c>
      <c r="F155" s="24">
        <v>15500</v>
      </c>
      <c r="G155" s="24">
        <v>0</v>
      </c>
      <c r="H155" s="24">
        <f t="shared" si="28"/>
        <v>15500</v>
      </c>
      <c r="I155" s="24">
        <v>15500</v>
      </c>
      <c r="J155" s="24">
        <v>0</v>
      </c>
      <c r="K155" s="24">
        <f t="shared" si="29"/>
        <v>15500</v>
      </c>
    </row>
    <row r="156" spans="1:11" ht="77.25" customHeight="1">
      <c r="A156" s="28" t="s">
        <v>25</v>
      </c>
      <c r="B156" s="60" t="s">
        <v>14</v>
      </c>
      <c r="C156" s="22">
        <f>C157</f>
        <v>30000</v>
      </c>
      <c r="D156" s="22">
        <f>D157</f>
        <v>0</v>
      </c>
      <c r="E156" s="22">
        <f t="shared" si="27"/>
        <v>30000</v>
      </c>
      <c r="F156" s="22">
        <f>F157</f>
        <v>20000</v>
      </c>
      <c r="G156" s="22">
        <f>G157</f>
        <v>0</v>
      </c>
      <c r="H156" s="22">
        <f t="shared" si="28"/>
        <v>20000</v>
      </c>
      <c r="I156" s="22">
        <f>I157</f>
        <v>10000</v>
      </c>
      <c r="J156" s="22">
        <f>J157</f>
        <v>0</v>
      </c>
      <c r="K156" s="22">
        <f t="shared" si="29"/>
        <v>10000</v>
      </c>
    </row>
    <row r="157" spans="1:11" ht="72" customHeight="1">
      <c r="A157" s="28" t="s">
        <v>24</v>
      </c>
      <c r="B157" s="7" t="s">
        <v>14</v>
      </c>
      <c r="C157" s="24">
        <f>C158</f>
        <v>30000</v>
      </c>
      <c r="D157" s="24">
        <f>D158</f>
        <v>0</v>
      </c>
      <c r="E157" s="24">
        <f t="shared" si="27"/>
        <v>30000</v>
      </c>
      <c r="F157" s="24">
        <f>F158</f>
        <v>20000</v>
      </c>
      <c r="G157" s="24">
        <f>G158</f>
        <v>0</v>
      </c>
      <c r="H157" s="24">
        <f t="shared" si="28"/>
        <v>20000</v>
      </c>
      <c r="I157" s="24">
        <f>I158</f>
        <v>10000</v>
      </c>
      <c r="J157" s="24">
        <f>J158</f>
        <v>0</v>
      </c>
      <c r="K157" s="24">
        <f t="shared" si="29"/>
        <v>10000</v>
      </c>
    </row>
    <row r="158" spans="1:11" ht="76.5" customHeight="1">
      <c r="A158" s="28" t="s">
        <v>23</v>
      </c>
      <c r="B158" s="7" t="s">
        <v>15</v>
      </c>
      <c r="C158" s="24">
        <v>30000</v>
      </c>
      <c r="D158" s="24">
        <v>0</v>
      </c>
      <c r="E158" s="24">
        <f t="shared" si="27"/>
        <v>30000</v>
      </c>
      <c r="F158" s="24">
        <v>20000</v>
      </c>
      <c r="G158" s="24">
        <v>0</v>
      </c>
      <c r="H158" s="24">
        <f t="shared" si="28"/>
        <v>20000</v>
      </c>
      <c r="I158" s="24">
        <v>10000</v>
      </c>
      <c r="J158" s="24">
        <v>0</v>
      </c>
      <c r="K158" s="24">
        <f t="shared" si="29"/>
        <v>10000</v>
      </c>
    </row>
    <row r="159" spans="1:11" ht="25.5" customHeight="1">
      <c r="A159" s="13" t="s">
        <v>214</v>
      </c>
      <c r="B159" s="14" t="s">
        <v>215</v>
      </c>
      <c r="C159" s="23">
        <f>C160+C216</f>
        <v>205293975.81</v>
      </c>
      <c r="D159" s="23">
        <f>D160+D216</f>
        <v>10186873.790000001</v>
      </c>
      <c r="E159" s="23">
        <f>E160+E216</f>
        <v>215480849.6</v>
      </c>
      <c r="F159" s="23">
        <f>F160</f>
        <v>146293486.8</v>
      </c>
      <c r="G159" s="23">
        <f>G160</f>
        <v>658349.2400000001</v>
      </c>
      <c r="H159" s="23">
        <f t="shared" si="28"/>
        <v>146951836.04000002</v>
      </c>
      <c r="I159" s="23">
        <f>I160</f>
        <v>139129297.64</v>
      </c>
      <c r="J159" s="23">
        <f>J160</f>
        <v>8726078.84</v>
      </c>
      <c r="K159" s="23">
        <f t="shared" si="29"/>
        <v>147855376.48</v>
      </c>
    </row>
    <row r="160" spans="1:11" ht="39.75" customHeight="1">
      <c r="A160" s="13" t="s">
        <v>216</v>
      </c>
      <c r="B160" s="14" t="s">
        <v>217</v>
      </c>
      <c r="C160" s="23">
        <f>C161+C168+C196+C209</f>
        <v>205293975.81</v>
      </c>
      <c r="D160" s="23">
        <f>D161+D168+D196+D209</f>
        <v>10466990.850000001</v>
      </c>
      <c r="E160" s="23">
        <f t="shared" si="27"/>
        <v>215760966.66</v>
      </c>
      <c r="F160" s="23">
        <f>F161+F168+F196+F209</f>
        <v>146293486.8</v>
      </c>
      <c r="G160" s="23">
        <f>G161+G168+G196+G209</f>
        <v>658349.2400000001</v>
      </c>
      <c r="H160" s="23">
        <f t="shared" si="28"/>
        <v>146951836.04000002</v>
      </c>
      <c r="I160" s="23">
        <f>I161+I168+I196+I209</f>
        <v>139129297.64</v>
      </c>
      <c r="J160" s="23">
        <f>J161+J168+J196+J209</f>
        <v>8726078.84</v>
      </c>
      <c r="K160" s="23">
        <f t="shared" si="29"/>
        <v>147855376.48</v>
      </c>
    </row>
    <row r="161" spans="1:11" ht="37.5" customHeight="1">
      <c r="A161" s="17" t="s">
        <v>58</v>
      </c>
      <c r="B161" s="14" t="s">
        <v>36</v>
      </c>
      <c r="C161" s="23">
        <f>C162+C165</f>
        <v>90972899.71000001</v>
      </c>
      <c r="D161" s="23">
        <f>D162+D165</f>
        <v>3794420.53</v>
      </c>
      <c r="E161" s="23">
        <f t="shared" si="27"/>
        <v>94767320.24000001</v>
      </c>
      <c r="F161" s="23">
        <f>F162+F165</f>
        <v>53269600</v>
      </c>
      <c r="G161" s="23">
        <f>G162+G165</f>
        <v>0</v>
      </c>
      <c r="H161" s="23">
        <f t="shared" si="28"/>
        <v>53269600</v>
      </c>
      <c r="I161" s="23">
        <f>I162+I165</f>
        <v>53269600</v>
      </c>
      <c r="J161" s="23">
        <f>J162+J165</f>
        <v>1243400</v>
      </c>
      <c r="K161" s="23">
        <f t="shared" si="29"/>
        <v>54513000</v>
      </c>
    </row>
    <row r="162" spans="1:11" ht="24.75" customHeight="1">
      <c r="A162" s="42" t="s">
        <v>257</v>
      </c>
      <c r="B162" s="43" t="s">
        <v>144</v>
      </c>
      <c r="C162" s="34">
        <f>C163</f>
        <v>73309700</v>
      </c>
      <c r="D162" s="34">
        <f>D163</f>
        <v>0</v>
      </c>
      <c r="E162" s="34">
        <f t="shared" si="27"/>
        <v>73309700</v>
      </c>
      <c r="F162" s="34">
        <f>F163</f>
        <v>53269600</v>
      </c>
      <c r="G162" s="34">
        <f>G163</f>
        <v>0</v>
      </c>
      <c r="H162" s="34">
        <f t="shared" si="28"/>
        <v>53269600</v>
      </c>
      <c r="I162" s="34">
        <f>I163</f>
        <v>53269600</v>
      </c>
      <c r="J162" s="34">
        <f>J163</f>
        <v>1243400</v>
      </c>
      <c r="K162" s="34">
        <f t="shared" si="29"/>
        <v>54513000</v>
      </c>
    </row>
    <row r="163" spans="1:11" ht="36" customHeight="1">
      <c r="A163" s="28" t="s">
        <v>143</v>
      </c>
      <c r="B163" s="62" t="s">
        <v>9</v>
      </c>
      <c r="C163" s="26">
        <f>C164</f>
        <v>73309700</v>
      </c>
      <c r="D163" s="26">
        <f>D164</f>
        <v>0</v>
      </c>
      <c r="E163" s="26">
        <f t="shared" si="27"/>
        <v>73309700</v>
      </c>
      <c r="F163" s="26">
        <f>F164</f>
        <v>53269600</v>
      </c>
      <c r="G163" s="26">
        <f>G164</f>
        <v>0</v>
      </c>
      <c r="H163" s="26">
        <f t="shared" si="28"/>
        <v>53269600</v>
      </c>
      <c r="I163" s="26">
        <f>I164</f>
        <v>53269600</v>
      </c>
      <c r="J163" s="26">
        <f>J164</f>
        <v>1243400</v>
      </c>
      <c r="K163" s="26">
        <f t="shared" si="29"/>
        <v>54513000</v>
      </c>
    </row>
    <row r="164" spans="1:11" ht="38.25" customHeight="1">
      <c r="A164" s="28" t="s">
        <v>59</v>
      </c>
      <c r="B164" s="62" t="s">
        <v>9</v>
      </c>
      <c r="C164" s="26">
        <v>73309700</v>
      </c>
      <c r="D164" s="26">
        <v>0</v>
      </c>
      <c r="E164" s="26">
        <f t="shared" si="27"/>
        <v>73309700</v>
      </c>
      <c r="F164" s="26">
        <v>53269600</v>
      </c>
      <c r="G164" s="26">
        <v>0</v>
      </c>
      <c r="H164" s="26">
        <f t="shared" si="28"/>
        <v>53269600</v>
      </c>
      <c r="I164" s="26">
        <v>53269600</v>
      </c>
      <c r="J164" s="26">
        <v>1243400</v>
      </c>
      <c r="K164" s="26">
        <f t="shared" si="29"/>
        <v>54513000</v>
      </c>
    </row>
    <row r="165" spans="1:11" ht="36.75" customHeight="1">
      <c r="A165" s="42" t="s">
        <v>146</v>
      </c>
      <c r="B165" s="58" t="s">
        <v>147</v>
      </c>
      <c r="C165" s="34">
        <f>C166</f>
        <v>17663199.71</v>
      </c>
      <c r="D165" s="34">
        <f>D166</f>
        <v>3794420.53</v>
      </c>
      <c r="E165" s="34">
        <f t="shared" si="27"/>
        <v>21457620.240000002</v>
      </c>
      <c r="F165" s="34">
        <v>0</v>
      </c>
      <c r="G165" s="34">
        <f>G166</f>
        <v>0</v>
      </c>
      <c r="H165" s="34">
        <f t="shared" si="28"/>
        <v>0</v>
      </c>
      <c r="I165" s="34">
        <v>0</v>
      </c>
      <c r="J165" s="34">
        <f>J166</f>
        <v>0</v>
      </c>
      <c r="K165" s="34">
        <f t="shared" si="29"/>
        <v>0</v>
      </c>
    </row>
    <row r="166" spans="1:11" ht="37.5" customHeight="1">
      <c r="A166" s="28" t="s">
        <v>145</v>
      </c>
      <c r="B166" s="29" t="s">
        <v>236</v>
      </c>
      <c r="C166" s="26">
        <f>C167</f>
        <v>17663199.71</v>
      </c>
      <c r="D166" s="26">
        <f>D167</f>
        <v>3794420.53</v>
      </c>
      <c r="E166" s="26">
        <f t="shared" si="27"/>
        <v>21457620.240000002</v>
      </c>
      <c r="F166" s="26">
        <v>0</v>
      </c>
      <c r="G166" s="26">
        <f>G167</f>
        <v>0</v>
      </c>
      <c r="H166" s="26">
        <f t="shared" si="28"/>
        <v>0</v>
      </c>
      <c r="I166" s="26">
        <v>0</v>
      </c>
      <c r="J166" s="26">
        <f>J167</f>
        <v>0</v>
      </c>
      <c r="K166" s="26">
        <f t="shared" si="29"/>
        <v>0</v>
      </c>
    </row>
    <row r="167" spans="1:11" ht="38.25" customHeight="1">
      <c r="A167" s="28" t="s">
        <v>116</v>
      </c>
      <c r="B167" s="29" t="s">
        <v>236</v>
      </c>
      <c r="C167" s="26">
        <v>17663199.71</v>
      </c>
      <c r="D167" s="26">
        <v>3794420.53</v>
      </c>
      <c r="E167" s="26">
        <f t="shared" si="27"/>
        <v>21457620.240000002</v>
      </c>
      <c r="F167" s="26">
        <v>0</v>
      </c>
      <c r="G167" s="26">
        <v>0</v>
      </c>
      <c r="H167" s="26">
        <f t="shared" si="28"/>
        <v>0</v>
      </c>
      <c r="I167" s="26">
        <v>0</v>
      </c>
      <c r="J167" s="26">
        <v>0</v>
      </c>
      <c r="K167" s="26">
        <f t="shared" si="29"/>
        <v>0</v>
      </c>
    </row>
    <row r="168" spans="1:11" ht="42.75" customHeight="1">
      <c r="A168" s="13" t="s">
        <v>60</v>
      </c>
      <c r="B168" s="14" t="s">
        <v>37</v>
      </c>
      <c r="C168" s="23">
        <f>C169+C181+C184+C187+C193+C178+C190</f>
        <v>23659655.59</v>
      </c>
      <c r="D168" s="23">
        <f>D169+D181+D184+D187+D193+D178+D190</f>
        <v>2138923.54</v>
      </c>
      <c r="E168" s="23">
        <f t="shared" si="27"/>
        <v>25798579.13</v>
      </c>
      <c r="F168" s="23">
        <f>F169+F178+F181+F184+F187+F190+F193</f>
        <v>4854806.18</v>
      </c>
      <c r="G168" s="23">
        <f>G169+G178+G181+G184+G187+G190+G193</f>
        <v>190166.99</v>
      </c>
      <c r="H168" s="23">
        <f t="shared" si="28"/>
        <v>5044973.17</v>
      </c>
      <c r="I168" s="23">
        <f>I169+I178+I181+I184+I187+I190+I193</f>
        <v>1284787.99</v>
      </c>
      <c r="J168" s="23">
        <f>J169+J178+J181+J184+J187+J190+J193</f>
        <v>3940120.72</v>
      </c>
      <c r="K168" s="23">
        <f>I168+J168</f>
        <v>5224908.71</v>
      </c>
    </row>
    <row r="169" spans="1:11" ht="92.25" customHeight="1">
      <c r="A169" s="42" t="s">
        <v>243</v>
      </c>
      <c r="B169" s="63" t="s">
        <v>110</v>
      </c>
      <c r="C169" s="34">
        <f>C170</f>
        <v>4795924.34</v>
      </c>
      <c r="D169" s="34">
        <f>D170</f>
        <v>-4795924.34</v>
      </c>
      <c r="E169" s="34">
        <f t="shared" si="27"/>
        <v>0</v>
      </c>
      <c r="F169" s="34">
        <f>F170</f>
        <v>0</v>
      </c>
      <c r="G169" s="34">
        <f>G170</f>
        <v>0</v>
      </c>
      <c r="H169" s="34">
        <f t="shared" si="28"/>
        <v>0</v>
      </c>
      <c r="I169" s="34">
        <f>I170</f>
        <v>0</v>
      </c>
      <c r="J169" s="34">
        <f>J170</f>
        <v>0</v>
      </c>
      <c r="K169" s="34">
        <f t="shared" si="29"/>
        <v>0</v>
      </c>
    </row>
    <row r="170" spans="1:11" ht="95.25" customHeight="1">
      <c r="A170" s="28" t="s">
        <v>148</v>
      </c>
      <c r="B170" s="62" t="s">
        <v>108</v>
      </c>
      <c r="C170" s="26">
        <f>C171</f>
        <v>4795924.34</v>
      </c>
      <c r="D170" s="26">
        <f>D171</f>
        <v>-4795924.34</v>
      </c>
      <c r="E170" s="26">
        <f t="shared" si="27"/>
        <v>0</v>
      </c>
      <c r="F170" s="26">
        <f>F171</f>
        <v>0</v>
      </c>
      <c r="G170" s="26">
        <f>G171</f>
        <v>0</v>
      </c>
      <c r="H170" s="26">
        <f t="shared" si="28"/>
        <v>0</v>
      </c>
      <c r="I170" s="26">
        <f>I171</f>
        <v>0</v>
      </c>
      <c r="J170" s="26">
        <f>J171</f>
        <v>0</v>
      </c>
      <c r="K170" s="26">
        <f t="shared" si="29"/>
        <v>0</v>
      </c>
    </row>
    <row r="171" spans="1:11" ht="92.25" customHeight="1">
      <c r="A171" s="28" t="s">
        <v>242</v>
      </c>
      <c r="B171" s="62" t="s">
        <v>108</v>
      </c>
      <c r="C171" s="26">
        <v>4795924.34</v>
      </c>
      <c r="D171" s="26">
        <v>-4795924.34</v>
      </c>
      <c r="E171" s="26">
        <f t="shared" si="27"/>
        <v>0</v>
      </c>
      <c r="F171" s="26">
        <v>0</v>
      </c>
      <c r="G171" s="26">
        <v>0</v>
      </c>
      <c r="H171" s="26">
        <f t="shared" si="28"/>
        <v>0</v>
      </c>
      <c r="I171" s="26">
        <v>0</v>
      </c>
      <c r="J171" s="26">
        <v>0</v>
      </c>
      <c r="K171" s="26">
        <f t="shared" si="29"/>
        <v>0</v>
      </c>
    </row>
    <row r="172" spans="1:11" ht="2.25" customHeight="1" hidden="1">
      <c r="A172" s="42" t="s">
        <v>343</v>
      </c>
      <c r="B172" s="70" t="s">
        <v>341</v>
      </c>
      <c r="C172" s="34">
        <f>C173</f>
        <v>0</v>
      </c>
      <c r="D172" s="34">
        <f>D173</f>
        <v>0</v>
      </c>
      <c r="E172" s="34"/>
      <c r="F172" s="34">
        <f>F173</f>
        <v>0</v>
      </c>
      <c r="G172" s="34">
        <f>G173</f>
        <v>0</v>
      </c>
      <c r="H172" s="34"/>
      <c r="I172" s="34">
        <f>I173</f>
        <v>0</v>
      </c>
      <c r="J172" s="34">
        <f>J173</f>
        <v>0</v>
      </c>
      <c r="K172" s="34"/>
    </row>
    <row r="173" spans="1:11" ht="42.75" customHeight="1" hidden="1">
      <c r="A173" s="28" t="s">
        <v>308</v>
      </c>
      <c r="B173" s="4" t="s">
        <v>120</v>
      </c>
      <c r="C173" s="26">
        <f>C174</f>
        <v>0</v>
      </c>
      <c r="D173" s="26">
        <f>D174</f>
        <v>0</v>
      </c>
      <c r="E173" s="26"/>
      <c r="F173" s="26">
        <f>F174</f>
        <v>0</v>
      </c>
      <c r="G173" s="26">
        <f>G174</f>
        <v>0</v>
      </c>
      <c r="H173" s="26"/>
      <c r="I173" s="26">
        <f>I174</f>
        <v>0</v>
      </c>
      <c r="J173" s="26">
        <f>J174</f>
        <v>0</v>
      </c>
      <c r="K173" s="26"/>
    </row>
    <row r="174" spans="1:11" ht="42.75" customHeight="1" hidden="1">
      <c r="A174" s="28" t="s">
        <v>309</v>
      </c>
      <c r="B174" s="4" t="s">
        <v>120</v>
      </c>
      <c r="C174" s="26">
        <v>0</v>
      </c>
      <c r="D174" s="26">
        <v>0</v>
      </c>
      <c r="E174" s="26"/>
      <c r="F174" s="26"/>
      <c r="G174" s="26">
        <v>0</v>
      </c>
      <c r="H174" s="26"/>
      <c r="I174" s="26">
        <v>0</v>
      </c>
      <c r="J174" s="26">
        <v>0</v>
      </c>
      <c r="K174" s="26"/>
    </row>
    <row r="175" spans="1:11" ht="42.75" customHeight="1" hidden="1">
      <c r="A175" s="42" t="s">
        <v>304</v>
      </c>
      <c r="B175" s="59" t="s">
        <v>303</v>
      </c>
      <c r="C175" s="34">
        <f>C176</f>
        <v>0</v>
      </c>
      <c r="D175" s="34">
        <f>D176</f>
        <v>0</v>
      </c>
      <c r="E175" s="34"/>
      <c r="F175" s="34">
        <f>F176</f>
        <v>0</v>
      </c>
      <c r="G175" s="34">
        <f>G176</f>
        <v>0</v>
      </c>
      <c r="H175" s="34"/>
      <c r="I175" s="34">
        <f>I176</f>
        <v>0</v>
      </c>
      <c r="J175" s="34">
        <f>J176</f>
        <v>0</v>
      </c>
      <c r="K175" s="34"/>
    </row>
    <row r="176" spans="1:11" ht="36" customHeight="1" hidden="1">
      <c r="A176" s="28" t="s">
        <v>306</v>
      </c>
      <c r="B176" s="4" t="s">
        <v>305</v>
      </c>
      <c r="C176" s="26">
        <f>C177</f>
        <v>0</v>
      </c>
      <c r="D176" s="26">
        <f>D177</f>
        <v>0</v>
      </c>
      <c r="E176" s="26"/>
      <c r="F176" s="26">
        <f>F177</f>
        <v>0</v>
      </c>
      <c r="G176" s="26">
        <f>G177</f>
        <v>0</v>
      </c>
      <c r="H176" s="26"/>
      <c r="I176" s="26">
        <f>I177</f>
        <v>0</v>
      </c>
      <c r="J176" s="26">
        <f>J177</f>
        <v>0</v>
      </c>
      <c r="K176" s="26"/>
    </row>
    <row r="177" spans="1:11" ht="39" customHeight="1" hidden="1">
      <c r="A177" s="28" t="s">
        <v>307</v>
      </c>
      <c r="B177" s="4" t="s">
        <v>305</v>
      </c>
      <c r="C177" s="26"/>
      <c r="D177" s="26"/>
      <c r="E177" s="26"/>
      <c r="F177" s="26"/>
      <c r="G177" s="26"/>
      <c r="H177" s="26"/>
      <c r="I177" s="26">
        <v>0</v>
      </c>
      <c r="J177" s="26"/>
      <c r="K177" s="26"/>
    </row>
    <row r="178" spans="1:11" ht="75">
      <c r="A178" s="42" t="s">
        <v>343</v>
      </c>
      <c r="B178" s="70" t="s">
        <v>341</v>
      </c>
      <c r="C178" s="34">
        <f aca="true" t="shared" si="30" ref="C178:G179">C179</f>
        <v>0</v>
      </c>
      <c r="D178" s="34">
        <f t="shared" si="30"/>
        <v>4795924.34</v>
      </c>
      <c r="E178" s="34">
        <f>C178+D178</f>
        <v>4795924.34</v>
      </c>
      <c r="F178" s="34">
        <f t="shared" si="30"/>
        <v>0</v>
      </c>
      <c r="G178" s="34">
        <f t="shared" si="30"/>
        <v>0</v>
      </c>
      <c r="H178" s="34"/>
      <c r="I178" s="34">
        <f>I179</f>
        <v>0</v>
      </c>
      <c r="J178" s="34">
        <f>J179</f>
        <v>0</v>
      </c>
      <c r="K178" s="34"/>
    </row>
    <row r="179" spans="1:11" ht="73.5" customHeight="1">
      <c r="A179" s="28" t="s">
        <v>344</v>
      </c>
      <c r="B179" s="71" t="s">
        <v>342</v>
      </c>
      <c r="C179" s="26">
        <f t="shared" si="30"/>
        <v>0</v>
      </c>
      <c r="D179" s="26">
        <f t="shared" si="30"/>
        <v>4795924.34</v>
      </c>
      <c r="E179" s="26">
        <f t="shared" si="30"/>
        <v>4795924.34</v>
      </c>
      <c r="F179" s="26">
        <f t="shared" si="30"/>
        <v>0</v>
      </c>
      <c r="G179" s="26">
        <f t="shared" si="30"/>
        <v>0</v>
      </c>
      <c r="H179" s="26"/>
      <c r="I179" s="26">
        <f>I180</f>
        <v>0</v>
      </c>
      <c r="J179" s="26">
        <f>J180</f>
        <v>0</v>
      </c>
      <c r="K179" s="26"/>
    </row>
    <row r="180" spans="1:11" ht="75" customHeight="1">
      <c r="A180" s="28" t="s">
        <v>345</v>
      </c>
      <c r="B180" s="71" t="s">
        <v>342</v>
      </c>
      <c r="C180" s="26"/>
      <c r="D180" s="26">
        <v>4795924.34</v>
      </c>
      <c r="E180" s="26">
        <f>C180+D180</f>
        <v>4795924.34</v>
      </c>
      <c r="F180" s="26"/>
      <c r="G180" s="26"/>
      <c r="H180" s="26"/>
      <c r="I180" s="26">
        <v>0</v>
      </c>
      <c r="J180" s="26"/>
      <c r="K180" s="26"/>
    </row>
    <row r="181" spans="1:11" ht="54.75" customHeight="1">
      <c r="A181" s="42" t="s">
        <v>299</v>
      </c>
      <c r="B181" s="63" t="s">
        <v>298</v>
      </c>
      <c r="C181" s="34">
        <f>C182</f>
        <v>3868365.5</v>
      </c>
      <c r="D181" s="34">
        <f>D182</f>
        <v>116251.29</v>
      </c>
      <c r="E181" s="34">
        <f aca="true" t="shared" si="31" ref="E181:E219">C181+D181</f>
        <v>3984616.79</v>
      </c>
      <c r="F181" s="34">
        <f>F182</f>
        <v>3977017.5</v>
      </c>
      <c r="G181" s="34">
        <f>G182</f>
        <v>7599.29</v>
      </c>
      <c r="H181" s="34">
        <f aca="true" t="shared" si="32" ref="H181:H219">F181+G181</f>
        <v>3984616.79</v>
      </c>
      <c r="I181" s="34">
        <f>I182</f>
        <v>278391.22</v>
      </c>
      <c r="J181" s="34">
        <f>J182</f>
        <v>3819948.88</v>
      </c>
      <c r="K181" s="34">
        <f aca="true" t="shared" si="33" ref="K181:K219">I181+J181</f>
        <v>4098340.0999999996</v>
      </c>
    </row>
    <row r="182" spans="1:11" ht="59.25" customHeight="1">
      <c r="A182" s="28" t="s">
        <v>301</v>
      </c>
      <c r="B182" s="62" t="s">
        <v>300</v>
      </c>
      <c r="C182" s="26">
        <f>C183</f>
        <v>3868365.5</v>
      </c>
      <c r="D182" s="26">
        <f>D183</f>
        <v>116251.29</v>
      </c>
      <c r="E182" s="26">
        <f t="shared" si="31"/>
        <v>3984616.79</v>
      </c>
      <c r="F182" s="26">
        <f>F183</f>
        <v>3977017.5</v>
      </c>
      <c r="G182" s="26">
        <f>G183</f>
        <v>7599.29</v>
      </c>
      <c r="H182" s="26">
        <f t="shared" si="32"/>
        <v>3984616.79</v>
      </c>
      <c r="I182" s="26">
        <f>I183</f>
        <v>278391.22</v>
      </c>
      <c r="J182" s="26">
        <f>J183</f>
        <v>3819948.88</v>
      </c>
      <c r="K182" s="26">
        <f t="shared" si="33"/>
        <v>4098340.0999999996</v>
      </c>
    </row>
    <row r="183" spans="1:11" ht="76.5" customHeight="1">
      <c r="A183" s="28" t="s">
        <v>302</v>
      </c>
      <c r="B183" s="62" t="s">
        <v>300</v>
      </c>
      <c r="C183" s="26">
        <v>3868365.5</v>
      </c>
      <c r="D183" s="26">
        <v>116251.29</v>
      </c>
      <c r="E183" s="26">
        <f t="shared" si="31"/>
        <v>3984616.79</v>
      </c>
      <c r="F183" s="26">
        <v>3977017.5</v>
      </c>
      <c r="G183" s="26">
        <v>7599.29</v>
      </c>
      <c r="H183" s="26">
        <f t="shared" si="32"/>
        <v>3984616.79</v>
      </c>
      <c r="I183" s="26">
        <v>278391.22</v>
      </c>
      <c r="J183" s="26">
        <v>3819948.88</v>
      </c>
      <c r="K183" s="26">
        <f t="shared" si="33"/>
        <v>4098340.0999999996</v>
      </c>
    </row>
    <row r="184" spans="1:11" ht="29.25" customHeight="1">
      <c r="A184" s="42" t="s">
        <v>311</v>
      </c>
      <c r="B184" s="59" t="s">
        <v>312</v>
      </c>
      <c r="C184" s="34">
        <f>C185</f>
        <v>0</v>
      </c>
      <c r="D184" s="34">
        <f>D185</f>
        <v>35475</v>
      </c>
      <c r="E184" s="34">
        <f t="shared" si="31"/>
        <v>35475</v>
      </c>
      <c r="F184" s="34">
        <f>F185</f>
        <v>0</v>
      </c>
      <c r="G184" s="34">
        <f>G185</f>
        <v>35475</v>
      </c>
      <c r="H184" s="34">
        <f t="shared" si="32"/>
        <v>35475</v>
      </c>
      <c r="I184" s="34">
        <f>I185</f>
        <v>0</v>
      </c>
      <c r="J184" s="34">
        <f>J185</f>
        <v>35531</v>
      </c>
      <c r="K184" s="34">
        <f t="shared" si="33"/>
        <v>35531</v>
      </c>
    </row>
    <row r="185" spans="1:11" ht="34.5" customHeight="1">
      <c r="A185" s="28" t="s">
        <v>313</v>
      </c>
      <c r="B185" s="4" t="s">
        <v>314</v>
      </c>
      <c r="C185" s="26">
        <f>C186</f>
        <v>0</v>
      </c>
      <c r="D185" s="26">
        <f>D186</f>
        <v>35475</v>
      </c>
      <c r="E185" s="26">
        <f t="shared" si="31"/>
        <v>35475</v>
      </c>
      <c r="F185" s="26">
        <f>F186</f>
        <v>0</v>
      </c>
      <c r="G185" s="26">
        <f>G186</f>
        <v>35475</v>
      </c>
      <c r="H185" s="26">
        <f t="shared" si="32"/>
        <v>35475</v>
      </c>
      <c r="I185" s="26">
        <f>I186</f>
        <v>0</v>
      </c>
      <c r="J185" s="26">
        <f>J186</f>
        <v>35531</v>
      </c>
      <c r="K185" s="26">
        <f t="shared" si="33"/>
        <v>35531</v>
      </c>
    </row>
    <row r="186" spans="1:11" ht="36.75" customHeight="1">
      <c r="A186" s="28" t="s">
        <v>315</v>
      </c>
      <c r="B186" s="4" t="s">
        <v>314</v>
      </c>
      <c r="C186" s="26">
        <v>0</v>
      </c>
      <c r="D186" s="26">
        <v>35475</v>
      </c>
      <c r="E186" s="26">
        <f t="shared" si="31"/>
        <v>35475</v>
      </c>
      <c r="F186" s="26">
        <v>0</v>
      </c>
      <c r="G186" s="26">
        <v>35475</v>
      </c>
      <c r="H186" s="26">
        <f t="shared" si="32"/>
        <v>35475</v>
      </c>
      <c r="I186" s="26">
        <v>0</v>
      </c>
      <c r="J186" s="26">
        <v>35531</v>
      </c>
      <c r="K186" s="26">
        <f t="shared" si="33"/>
        <v>35531</v>
      </c>
    </row>
    <row r="187" spans="1:11" ht="74.25" customHeight="1">
      <c r="A187" s="42" t="s">
        <v>339</v>
      </c>
      <c r="B187" s="69" t="s">
        <v>337</v>
      </c>
      <c r="C187" s="34">
        <f>C189</f>
        <v>0</v>
      </c>
      <c r="D187" s="34">
        <f>D189</f>
        <v>2502919.2</v>
      </c>
      <c r="E187" s="34">
        <f t="shared" si="31"/>
        <v>2502919.2</v>
      </c>
      <c r="F187" s="34"/>
      <c r="G187" s="34">
        <f>G189</f>
        <v>0</v>
      </c>
      <c r="H187" s="34">
        <f t="shared" si="32"/>
        <v>0</v>
      </c>
      <c r="I187" s="34"/>
      <c r="J187" s="34">
        <f>J189</f>
        <v>0</v>
      </c>
      <c r="K187" s="34">
        <f t="shared" si="33"/>
        <v>0</v>
      </c>
    </row>
    <row r="188" spans="1:11" ht="74.25" customHeight="1">
      <c r="A188" s="28" t="s">
        <v>339</v>
      </c>
      <c r="B188" s="68" t="s">
        <v>338</v>
      </c>
      <c r="C188" s="34"/>
      <c r="D188" s="34">
        <f>D189</f>
        <v>2502919.2</v>
      </c>
      <c r="E188" s="34">
        <f>E189</f>
        <v>2502919.2</v>
      </c>
      <c r="F188" s="34"/>
      <c r="G188" s="34"/>
      <c r="H188" s="34"/>
      <c r="I188" s="34"/>
      <c r="J188" s="34"/>
      <c r="K188" s="34"/>
    </row>
    <row r="189" spans="1:11" ht="75" customHeight="1">
      <c r="A189" s="28" t="s">
        <v>340</v>
      </c>
      <c r="B189" s="68" t="s">
        <v>338</v>
      </c>
      <c r="C189" s="26"/>
      <c r="D189" s="26">
        <v>2502919.2</v>
      </c>
      <c r="E189" s="26">
        <f t="shared" si="31"/>
        <v>2502919.2</v>
      </c>
      <c r="F189" s="26"/>
      <c r="G189" s="26">
        <v>0</v>
      </c>
      <c r="H189" s="26">
        <f t="shared" si="32"/>
        <v>0</v>
      </c>
      <c r="I189" s="26"/>
      <c r="J189" s="26">
        <v>0</v>
      </c>
      <c r="K189" s="26">
        <f t="shared" si="33"/>
        <v>0</v>
      </c>
    </row>
    <row r="190" spans="1:11" s="3" customFormat="1" ht="33.75" customHeight="1">
      <c r="A190" s="42" t="s">
        <v>347</v>
      </c>
      <c r="B190" s="69" t="s">
        <v>346</v>
      </c>
      <c r="C190" s="34">
        <f aca="true" t="shared" si="34" ref="C190:K191">C191</f>
        <v>0</v>
      </c>
      <c r="D190" s="34">
        <f t="shared" si="34"/>
        <v>84322.34</v>
      </c>
      <c r="E190" s="34">
        <f>C190+D190</f>
        <v>84322.34</v>
      </c>
      <c r="F190" s="34">
        <f t="shared" si="34"/>
        <v>0</v>
      </c>
      <c r="G190" s="34">
        <f t="shared" si="34"/>
        <v>656331.38</v>
      </c>
      <c r="H190" s="34">
        <f t="shared" si="34"/>
        <v>656331.38</v>
      </c>
      <c r="I190" s="34">
        <f t="shared" si="34"/>
        <v>0</v>
      </c>
      <c r="J190" s="34">
        <f t="shared" si="34"/>
        <v>722487.61</v>
      </c>
      <c r="K190" s="34">
        <f t="shared" si="34"/>
        <v>722487.61</v>
      </c>
    </row>
    <row r="191" spans="1:11" ht="39.75" customHeight="1">
      <c r="A191" s="28" t="s">
        <v>349</v>
      </c>
      <c r="B191" s="68" t="s">
        <v>348</v>
      </c>
      <c r="C191" s="26">
        <f t="shared" si="34"/>
        <v>0</v>
      </c>
      <c r="D191" s="26">
        <f t="shared" si="34"/>
        <v>84322.34</v>
      </c>
      <c r="E191" s="26">
        <f t="shared" si="34"/>
        <v>84322.34</v>
      </c>
      <c r="F191" s="26">
        <f t="shared" si="34"/>
        <v>0</v>
      </c>
      <c r="G191" s="26">
        <f t="shared" si="34"/>
        <v>656331.38</v>
      </c>
      <c r="H191" s="26">
        <f t="shared" si="34"/>
        <v>656331.38</v>
      </c>
      <c r="I191" s="26">
        <f t="shared" si="34"/>
        <v>0</v>
      </c>
      <c r="J191" s="26">
        <f t="shared" si="34"/>
        <v>722487.61</v>
      </c>
      <c r="K191" s="26">
        <f t="shared" si="34"/>
        <v>722487.61</v>
      </c>
    </row>
    <row r="192" spans="1:11" ht="42.75" customHeight="1">
      <c r="A192" s="28" t="s">
        <v>350</v>
      </c>
      <c r="B192" s="68" t="s">
        <v>348</v>
      </c>
      <c r="C192" s="26"/>
      <c r="D192" s="26">
        <v>84322.34</v>
      </c>
      <c r="E192" s="26">
        <f>C192+D192</f>
        <v>84322.34</v>
      </c>
      <c r="F192" s="26"/>
      <c r="G192" s="26">
        <v>656331.38</v>
      </c>
      <c r="H192" s="26">
        <f>F192+G192</f>
        <v>656331.38</v>
      </c>
      <c r="I192" s="26">
        <v>0</v>
      </c>
      <c r="J192" s="26">
        <v>722487.61</v>
      </c>
      <c r="K192" s="26">
        <f>I192+J192</f>
        <v>722487.61</v>
      </c>
    </row>
    <row r="193" spans="1:11" ht="20.25" customHeight="1">
      <c r="A193" s="42" t="s">
        <v>336</v>
      </c>
      <c r="B193" s="69" t="s">
        <v>10</v>
      </c>
      <c r="C193" s="34">
        <f>C194</f>
        <v>14995365.75</v>
      </c>
      <c r="D193" s="34">
        <f>D194</f>
        <v>-600044.29</v>
      </c>
      <c r="E193" s="34">
        <f t="shared" si="31"/>
        <v>14395321.46</v>
      </c>
      <c r="F193" s="34">
        <f>F194</f>
        <v>877788.68</v>
      </c>
      <c r="G193" s="34">
        <f>G194</f>
        <v>-509238.68000000005</v>
      </c>
      <c r="H193" s="34">
        <f t="shared" si="32"/>
        <v>368550</v>
      </c>
      <c r="I193" s="34">
        <f>I194</f>
        <v>1006396.77</v>
      </c>
      <c r="J193" s="34">
        <f>J194</f>
        <v>-637846.77</v>
      </c>
      <c r="K193" s="34">
        <f t="shared" si="33"/>
        <v>368550</v>
      </c>
    </row>
    <row r="194" spans="1:11" ht="19.5" customHeight="1">
      <c r="A194" s="28" t="s">
        <v>149</v>
      </c>
      <c r="B194" s="29" t="s">
        <v>222</v>
      </c>
      <c r="C194" s="26">
        <f>C195</f>
        <v>14995365.75</v>
      </c>
      <c r="D194" s="26">
        <f>D195</f>
        <v>-600044.29</v>
      </c>
      <c r="E194" s="26">
        <f t="shared" si="31"/>
        <v>14395321.46</v>
      </c>
      <c r="F194" s="26">
        <f>F195</f>
        <v>877788.68</v>
      </c>
      <c r="G194" s="26">
        <f>G195</f>
        <v>-509238.68000000005</v>
      </c>
      <c r="H194" s="26">
        <f t="shared" si="32"/>
        <v>368550</v>
      </c>
      <c r="I194" s="26">
        <f>I195</f>
        <v>1006396.77</v>
      </c>
      <c r="J194" s="26">
        <f>J195</f>
        <v>-637846.77</v>
      </c>
      <c r="K194" s="26">
        <f t="shared" si="33"/>
        <v>368550</v>
      </c>
    </row>
    <row r="195" spans="1:11" ht="26.25" customHeight="1">
      <c r="A195" s="1" t="s">
        <v>61</v>
      </c>
      <c r="B195" s="5" t="s">
        <v>222</v>
      </c>
      <c r="C195" s="24">
        <v>14995365.75</v>
      </c>
      <c r="D195" s="24">
        <v>-600044.29</v>
      </c>
      <c r="E195" s="24">
        <f t="shared" si="31"/>
        <v>14395321.46</v>
      </c>
      <c r="F195" s="24">
        <v>877788.68</v>
      </c>
      <c r="G195" s="24">
        <f>30030-539268.68</f>
        <v>-509238.68000000005</v>
      </c>
      <c r="H195" s="24">
        <f t="shared" si="32"/>
        <v>368550</v>
      </c>
      <c r="I195" s="24">
        <v>1006396.77</v>
      </c>
      <c r="J195" s="24">
        <f>30030-667876.77</f>
        <v>-637846.77</v>
      </c>
      <c r="K195" s="24">
        <f t="shared" si="33"/>
        <v>368550</v>
      </c>
    </row>
    <row r="196" spans="1:11" ht="37.5" customHeight="1">
      <c r="A196" s="13" t="s">
        <v>62</v>
      </c>
      <c r="B196" s="14" t="s">
        <v>38</v>
      </c>
      <c r="C196" s="23">
        <f>C197+C200+C203+C206</f>
        <v>60828202.31</v>
      </c>
      <c r="D196" s="23">
        <f>D197+D200+D203+D206</f>
        <v>2121859.6500000004</v>
      </c>
      <c r="E196" s="23">
        <f t="shared" si="31"/>
        <v>62950061.96</v>
      </c>
      <c r="F196" s="23">
        <f>F197+F200+F203+F206</f>
        <v>61280349.01</v>
      </c>
      <c r="G196" s="23">
        <f>G197+G200+G203+G206</f>
        <v>1317028.1600000001</v>
      </c>
      <c r="H196" s="23">
        <f t="shared" si="32"/>
        <v>62597377.17</v>
      </c>
      <c r="I196" s="23">
        <f>I197+I200+I203+I206</f>
        <v>61279698.04</v>
      </c>
      <c r="J196" s="23">
        <f>J197+J200+J203+J206</f>
        <v>1342384.03</v>
      </c>
      <c r="K196" s="23">
        <f t="shared" si="33"/>
        <v>62622082.07</v>
      </c>
    </row>
    <row r="197" spans="1:11" ht="36" customHeight="1">
      <c r="A197" s="42" t="s">
        <v>244</v>
      </c>
      <c r="B197" s="63" t="s">
        <v>101</v>
      </c>
      <c r="C197" s="34">
        <f>C198</f>
        <v>2673329.06</v>
      </c>
      <c r="D197" s="34">
        <f>D198</f>
        <v>-231222.0299999999</v>
      </c>
      <c r="E197" s="34">
        <f t="shared" si="31"/>
        <v>2442107.0300000003</v>
      </c>
      <c r="F197" s="34">
        <f>F198</f>
        <v>2467487.01</v>
      </c>
      <c r="G197" s="34">
        <f>G198</f>
        <v>-207227.01</v>
      </c>
      <c r="H197" s="34">
        <f t="shared" si="32"/>
        <v>2260260</v>
      </c>
      <c r="I197" s="34">
        <f>I198</f>
        <v>2466836.04</v>
      </c>
      <c r="J197" s="34">
        <f>J198</f>
        <v>-181818.59999999998</v>
      </c>
      <c r="K197" s="34">
        <f t="shared" si="33"/>
        <v>2285017.44</v>
      </c>
    </row>
    <row r="198" spans="1:11" ht="38.25" customHeight="1">
      <c r="A198" s="28" t="s">
        <v>150</v>
      </c>
      <c r="B198" s="62" t="s">
        <v>218</v>
      </c>
      <c r="C198" s="26">
        <f>C199</f>
        <v>2673329.06</v>
      </c>
      <c r="D198" s="26">
        <f>D199</f>
        <v>-231222.0299999999</v>
      </c>
      <c r="E198" s="26">
        <f t="shared" si="31"/>
        <v>2442107.0300000003</v>
      </c>
      <c r="F198" s="26">
        <f>F199</f>
        <v>2467487.01</v>
      </c>
      <c r="G198" s="26">
        <f>G199</f>
        <v>-207227.01</v>
      </c>
      <c r="H198" s="26">
        <f t="shared" si="32"/>
        <v>2260260</v>
      </c>
      <c r="I198" s="26">
        <f>I199</f>
        <v>2466836.04</v>
      </c>
      <c r="J198" s="26">
        <f>J199</f>
        <v>-181818.59999999998</v>
      </c>
      <c r="K198" s="26">
        <f t="shared" si="33"/>
        <v>2285017.44</v>
      </c>
    </row>
    <row r="199" spans="1:11" ht="37.5" customHeight="1">
      <c r="A199" s="28" t="s">
        <v>63</v>
      </c>
      <c r="B199" s="62" t="s">
        <v>218</v>
      </c>
      <c r="C199" s="26">
        <v>2673329.06</v>
      </c>
      <c r="D199" s="26">
        <f>-829717.95+598495.92</f>
        <v>-231222.0299999999</v>
      </c>
      <c r="E199" s="26">
        <f t="shared" si="31"/>
        <v>2442107.0300000003</v>
      </c>
      <c r="F199" s="26">
        <v>2467487.01</v>
      </c>
      <c r="G199" s="26">
        <f>-828993-650.97+622416.96</f>
        <v>-207227.01</v>
      </c>
      <c r="H199" s="26">
        <f t="shared" si="32"/>
        <v>2260260</v>
      </c>
      <c r="I199" s="26">
        <v>2466836.04</v>
      </c>
      <c r="J199" s="26">
        <f>-828993+647174.4</f>
        <v>-181818.59999999998</v>
      </c>
      <c r="K199" s="26">
        <f t="shared" si="33"/>
        <v>2285017.44</v>
      </c>
    </row>
    <row r="200" spans="1:11" ht="75" customHeight="1">
      <c r="A200" s="44" t="s">
        <v>245</v>
      </c>
      <c r="B200" s="43" t="s">
        <v>102</v>
      </c>
      <c r="C200" s="34">
        <f>C201</f>
        <v>0</v>
      </c>
      <c r="D200" s="34">
        <f>D201</f>
        <v>1657986</v>
      </c>
      <c r="E200" s="34">
        <f t="shared" si="31"/>
        <v>1657986</v>
      </c>
      <c r="F200" s="34">
        <f>F201</f>
        <v>0</v>
      </c>
      <c r="G200" s="34">
        <f>G201</f>
        <v>828993</v>
      </c>
      <c r="H200" s="34">
        <f t="shared" si="32"/>
        <v>828993</v>
      </c>
      <c r="I200" s="34">
        <f>I201</f>
        <v>0</v>
      </c>
      <c r="J200" s="34">
        <f>J201</f>
        <v>828993</v>
      </c>
      <c r="K200" s="34">
        <f t="shared" si="33"/>
        <v>828993</v>
      </c>
    </row>
    <row r="201" spans="1:11" ht="76.5" customHeight="1">
      <c r="A201" s="33" t="s">
        <v>151</v>
      </c>
      <c r="B201" s="29" t="s">
        <v>53</v>
      </c>
      <c r="C201" s="26">
        <f>C202</f>
        <v>0</v>
      </c>
      <c r="D201" s="26">
        <f>D202</f>
        <v>1657986</v>
      </c>
      <c r="E201" s="26">
        <f t="shared" si="31"/>
        <v>1657986</v>
      </c>
      <c r="F201" s="26">
        <f>F202</f>
        <v>0</v>
      </c>
      <c r="G201" s="26">
        <f>G202</f>
        <v>828993</v>
      </c>
      <c r="H201" s="26">
        <f t="shared" si="32"/>
        <v>828993</v>
      </c>
      <c r="I201" s="26">
        <f>I202</f>
        <v>0</v>
      </c>
      <c r="J201" s="26">
        <f>J202</f>
        <v>828993</v>
      </c>
      <c r="K201" s="26">
        <f t="shared" si="33"/>
        <v>828993</v>
      </c>
    </row>
    <row r="202" spans="1:11" ht="75" customHeight="1">
      <c r="A202" s="33" t="s">
        <v>64</v>
      </c>
      <c r="B202" s="29" t="s">
        <v>53</v>
      </c>
      <c r="C202" s="26">
        <v>0</v>
      </c>
      <c r="D202" s="26">
        <f>828993+828993</f>
        <v>1657986</v>
      </c>
      <c r="E202" s="26">
        <f t="shared" si="31"/>
        <v>1657986</v>
      </c>
      <c r="F202" s="26"/>
      <c r="G202" s="26">
        <v>828993</v>
      </c>
      <c r="H202" s="26">
        <f t="shared" si="32"/>
        <v>828993</v>
      </c>
      <c r="I202" s="26"/>
      <c r="J202" s="26">
        <v>828993</v>
      </c>
      <c r="K202" s="26">
        <f t="shared" si="33"/>
        <v>828993</v>
      </c>
    </row>
    <row r="203" spans="1:11" ht="60" customHeight="1">
      <c r="A203" s="44" t="s">
        <v>246</v>
      </c>
      <c r="B203" s="43" t="s">
        <v>103</v>
      </c>
      <c r="C203" s="34">
        <f>C204</f>
        <v>0</v>
      </c>
      <c r="D203" s="34">
        <f>D204</f>
        <v>437.93000000000006</v>
      </c>
      <c r="E203" s="34">
        <f t="shared" si="31"/>
        <v>437.93000000000006</v>
      </c>
      <c r="F203" s="34">
        <f>F204</f>
        <v>0</v>
      </c>
      <c r="G203" s="34">
        <f>G204</f>
        <v>457.17</v>
      </c>
      <c r="H203" s="34">
        <f t="shared" si="32"/>
        <v>457.17</v>
      </c>
      <c r="I203" s="34">
        <f>I204</f>
        <v>0</v>
      </c>
      <c r="J203" s="34">
        <f>J204</f>
        <v>404.63</v>
      </c>
      <c r="K203" s="34">
        <f t="shared" si="33"/>
        <v>404.63</v>
      </c>
    </row>
    <row r="204" spans="1:11" ht="76.5" customHeight="1">
      <c r="A204" s="9" t="s">
        <v>152</v>
      </c>
      <c r="B204" s="29" t="s">
        <v>54</v>
      </c>
      <c r="C204" s="24">
        <f>C205</f>
        <v>0</v>
      </c>
      <c r="D204" s="24">
        <f>D205</f>
        <v>437.93000000000006</v>
      </c>
      <c r="E204" s="26">
        <f t="shared" si="31"/>
        <v>437.93000000000006</v>
      </c>
      <c r="F204" s="24">
        <f>F205</f>
        <v>0</v>
      </c>
      <c r="G204" s="24">
        <f>G205</f>
        <v>457.17</v>
      </c>
      <c r="H204" s="26">
        <f t="shared" si="32"/>
        <v>457.17</v>
      </c>
      <c r="I204" s="24">
        <f>I205</f>
        <v>0</v>
      </c>
      <c r="J204" s="24">
        <f>J205</f>
        <v>404.63</v>
      </c>
      <c r="K204" s="26">
        <f t="shared" si="33"/>
        <v>404.63</v>
      </c>
    </row>
    <row r="205" spans="1:11" ht="78.75" customHeight="1">
      <c r="A205" s="33" t="s">
        <v>65</v>
      </c>
      <c r="B205" s="29" t="s">
        <v>54</v>
      </c>
      <c r="C205" s="26">
        <v>0</v>
      </c>
      <c r="D205" s="26">
        <f>724.95-287.02</f>
        <v>437.93000000000006</v>
      </c>
      <c r="E205" s="26">
        <f t="shared" si="31"/>
        <v>437.93000000000006</v>
      </c>
      <c r="F205" s="26"/>
      <c r="G205" s="26">
        <f>650.97-193.8</f>
        <v>457.17</v>
      </c>
      <c r="H205" s="26">
        <f t="shared" si="32"/>
        <v>457.17</v>
      </c>
      <c r="I205" s="26"/>
      <c r="J205" s="26">
        <v>404.63</v>
      </c>
      <c r="K205" s="26">
        <f t="shared" si="33"/>
        <v>404.63</v>
      </c>
    </row>
    <row r="206" spans="1:11" ht="18.75">
      <c r="A206" s="42" t="s">
        <v>247</v>
      </c>
      <c r="B206" s="63" t="s">
        <v>104</v>
      </c>
      <c r="C206" s="34">
        <f>C207</f>
        <v>58154873.25</v>
      </c>
      <c r="D206" s="34">
        <f>D207</f>
        <v>694657.75</v>
      </c>
      <c r="E206" s="34">
        <f t="shared" si="31"/>
        <v>58849531</v>
      </c>
      <c r="F206" s="34">
        <f>F207</f>
        <v>58812862</v>
      </c>
      <c r="G206" s="34">
        <f>G207</f>
        <v>694805</v>
      </c>
      <c r="H206" s="34">
        <f t="shared" si="32"/>
        <v>59507667</v>
      </c>
      <c r="I206" s="34">
        <f>I207</f>
        <v>58812862</v>
      </c>
      <c r="J206" s="34">
        <f>J207</f>
        <v>694805</v>
      </c>
      <c r="K206" s="34">
        <f t="shared" si="33"/>
        <v>59507667</v>
      </c>
    </row>
    <row r="207" spans="1:11" ht="18.75">
      <c r="A207" s="28" t="s">
        <v>153</v>
      </c>
      <c r="B207" s="29" t="s">
        <v>221</v>
      </c>
      <c r="C207" s="26">
        <f>C208</f>
        <v>58154873.25</v>
      </c>
      <c r="D207" s="26">
        <f>D208</f>
        <v>694657.75</v>
      </c>
      <c r="E207" s="26">
        <f t="shared" si="31"/>
        <v>58849531</v>
      </c>
      <c r="F207" s="26">
        <f>F208</f>
        <v>58812862</v>
      </c>
      <c r="G207" s="26">
        <f>G208</f>
        <v>694805</v>
      </c>
      <c r="H207" s="26">
        <f t="shared" si="32"/>
        <v>59507667</v>
      </c>
      <c r="I207" s="26">
        <f>I208</f>
        <v>58812862</v>
      </c>
      <c r="J207" s="26">
        <f>J208</f>
        <v>694805</v>
      </c>
      <c r="K207" s="26">
        <f t="shared" si="33"/>
        <v>59507667</v>
      </c>
    </row>
    <row r="208" spans="1:11" ht="24.75" customHeight="1">
      <c r="A208" s="1" t="s">
        <v>66</v>
      </c>
      <c r="B208" s="29" t="s">
        <v>221</v>
      </c>
      <c r="C208" s="24">
        <v>58154873.25</v>
      </c>
      <c r="D208" s="24">
        <v>694657.75</v>
      </c>
      <c r="E208" s="24">
        <f t="shared" si="31"/>
        <v>58849531</v>
      </c>
      <c r="F208" s="24">
        <v>58812862</v>
      </c>
      <c r="G208" s="24">
        <f>327443+367362</f>
        <v>694805</v>
      </c>
      <c r="H208" s="24">
        <f t="shared" si="32"/>
        <v>59507667</v>
      </c>
      <c r="I208" s="24">
        <v>58812862</v>
      </c>
      <c r="J208" s="24">
        <f>327443+367362</f>
        <v>694805</v>
      </c>
      <c r="K208" s="24">
        <f t="shared" si="33"/>
        <v>59507667</v>
      </c>
    </row>
    <row r="209" spans="1:11" s="3" customFormat="1" ht="23.25" customHeight="1">
      <c r="A209" s="13" t="s">
        <v>67</v>
      </c>
      <c r="B209" s="14" t="s">
        <v>39</v>
      </c>
      <c r="C209" s="23">
        <f>C210+C213</f>
        <v>29833218.2</v>
      </c>
      <c r="D209" s="23">
        <f>D210+D213</f>
        <v>2411787.13</v>
      </c>
      <c r="E209" s="23">
        <f t="shared" si="31"/>
        <v>32245005.33</v>
      </c>
      <c r="F209" s="23">
        <f>F210+F213</f>
        <v>26888731.61</v>
      </c>
      <c r="G209" s="23">
        <f>G210+G213</f>
        <v>-848845.91</v>
      </c>
      <c r="H209" s="23">
        <f t="shared" si="32"/>
        <v>26039885.7</v>
      </c>
      <c r="I209" s="23">
        <f>I210+I213</f>
        <v>23295211.61</v>
      </c>
      <c r="J209" s="23">
        <f>J210+J213</f>
        <v>2200174.09</v>
      </c>
      <c r="K209" s="23">
        <f t="shared" si="33"/>
        <v>25495385.7</v>
      </c>
    </row>
    <row r="210" spans="1:11" s="3" customFormat="1" ht="58.5" customHeight="1">
      <c r="A210" s="42" t="s">
        <v>112</v>
      </c>
      <c r="B210" s="43" t="s">
        <v>111</v>
      </c>
      <c r="C210" s="34">
        <f>C211</f>
        <v>26239698.2</v>
      </c>
      <c r="D210" s="34">
        <f>D211</f>
        <v>2411787.13</v>
      </c>
      <c r="E210" s="34">
        <f t="shared" si="31"/>
        <v>28651485.33</v>
      </c>
      <c r="F210" s="34">
        <f>F211</f>
        <v>23295211.61</v>
      </c>
      <c r="G210" s="34">
        <f>G211</f>
        <v>-848845.91</v>
      </c>
      <c r="H210" s="34">
        <f t="shared" si="32"/>
        <v>22446365.7</v>
      </c>
      <c r="I210" s="34">
        <f>I211</f>
        <v>23295211.61</v>
      </c>
      <c r="J210" s="34">
        <f>J211</f>
        <v>-1393345.9100000001</v>
      </c>
      <c r="K210" s="34">
        <f t="shared" si="33"/>
        <v>21901865.7</v>
      </c>
    </row>
    <row r="211" spans="1:11" s="3" customFormat="1" ht="58.5" customHeight="1">
      <c r="A211" s="28" t="s">
        <v>154</v>
      </c>
      <c r="B211" s="62" t="s">
        <v>219</v>
      </c>
      <c r="C211" s="26">
        <f>C212</f>
        <v>26239698.2</v>
      </c>
      <c r="D211" s="26">
        <f>D212</f>
        <v>2411787.13</v>
      </c>
      <c r="E211" s="26">
        <f t="shared" si="31"/>
        <v>28651485.33</v>
      </c>
      <c r="F211" s="26">
        <f>F212</f>
        <v>23295211.61</v>
      </c>
      <c r="G211" s="26">
        <f>G212</f>
        <v>-848845.91</v>
      </c>
      <c r="H211" s="26">
        <f t="shared" si="32"/>
        <v>22446365.7</v>
      </c>
      <c r="I211" s="26">
        <f>I212</f>
        <v>23295211.61</v>
      </c>
      <c r="J211" s="26">
        <f>J212</f>
        <v>-1393345.9100000001</v>
      </c>
      <c r="K211" s="26">
        <f t="shared" si="33"/>
        <v>21901865.7</v>
      </c>
    </row>
    <row r="212" spans="1:11" ht="78" customHeight="1">
      <c r="A212" s="28" t="s">
        <v>68</v>
      </c>
      <c r="B212" s="62" t="s">
        <v>219</v>
      </c>
      <c r="C212" s="26">
        <v>26239698.2</v>
      </c>
      <c r="D212" s="26">
        <f>2171709.81+234522.59+5554.73</f>
        <v>2411787.13</v>
      </c>
      <c r="E212" s="26">
        <f t="shared" si="31"/>
        <v>28651485.33</v>
      </c>
      <c r="F212" s="26">
        <v>23295211.61</v>
      </c>
      <c r="G212" s="26">
        <v>-848845.91</v>
      </c>
      <c r="H212" s="26">
        <f t="shared" si="32"/>
        <v>22446365.7</v>
      </c>
      <c r="I212" s="26">
        <v>23295211.61</v>
      </c>
      <c r="J212" s="26">
        <f>-202300-788345.91-402700</f>
        <v>-1393345.9100000001</v>
      </c>
      <c r="K212" s="26">
        <f t="shared" si="33"/>
        <v>21901865.7</v>
      </c>
    </row>
    <row r="213" spans="1:11" ht="60.75" customHeight="1">
      <c r="A213" s="42" t="s">
        <v>115</v>
      </c>
      <c r="B213" s="43" t="s">
        <v>114</v>
      </c>
      <c r="C213" s="34">
        <f>C214</f>
        <v>3593520</v>
      </c>
      <c r="D213" s="34">
        <f>D214</f>
        <v>0</v>
      </c>
      <c r="E213" s="34">
        <f t="shared" si="31"/>
        <v>3593520</v>
      </c>
      <c r="F213" s="34">
        <f>F214</f>
        <v>3593520</v>
      </c>
      <c r="G213" s="34">
        <f>G214</f>
        <v>0</v>
      </c>
      <c r="H213" s="34">
        <f t="shared" si="32"/>
        <v>3593520</v>
      </c>
      <c r="I213" s="34">
        <f>I214</f>
        <v>0</v>
      </c>
      <c r="J213" s="34">
        <f>J214</f>
        <v>3593520</v>
      </c>
      <c r="K213" s="34">
        <f t="shared" si="33"/>
        <v>3593520</v>
      </c>
    </row>
    <row r="214" spans="1:11" ht="75.75" customHeight="1">
      <c r="A214" s="28" t="s">
        <v>155</v>
      </c>
      <c r="B214" s="62" t="s">
        <v>11</v>
      </c>
      <c r="C214" s="26">
        <f>C215</f>
        <v>3593520</v>
      </c>
      <c r="D214" s="26">
        <f>D215</f>
        <v>0</v>
      </c>
      <c r="E214" s="26">
        <f t="shared" si="31"/>
        <v>3593520</v>
      </c>
      <c r="F214" s="26">
        <f>F215</f>
        <v>3593520</v>
      </c>
      <c r="G214" s="26">
        <f>G215</f>
        <v>0</v>
      </c>
      <c r="H214" s="26">
        <f t="shared" si="32"/>
        <v>3593520</v>
      </c>
      <c r="I214" s="26">
        <f>I215</f>
        <v>0</v>
      </c>
      <c r="J214" s="26">
        <f>J215</f>
        <v>3593520</v>
      </c>
      <c r="K214" s="26">
        <f t="shared" si="33"/>
        <v>3593520</v>
      </c>
    </row>
    <row r="215" spans="1:11" ht="77.25" customHeight="1">
      <c r="A215" s="1" t="s">
        <v>113</v>
      </c>
      <c r="B215" s="62" t="s">
        <v>12</v>
      </c>
      <c r="C215" s="24">
        <v>3593520</v>
      </c>
      <c r="D215" s="24">
        <v>0</v>
      </c>
      <c r="E215" s="24">
        <f t="shared" si="31"/>
        <v>3593520</v>
      </c>
      <c r="F215" s="24">
        <v>3593520</v>
      </c>
      <c r="G215" s="24">
        <v>0</v>
      </c>
      <c r="H215" s="24">
        <f t="shared" si="32"/>
        <v>3593520</v>
      </c>
      <c r="I215" s="24">
        <v>0</v>
      </c>
      <c r="J215" s="24">
        <v>3593520</v>
      </c>
      <c r="K215" s="24">
        <f t="shared" si="33"/>
        <v>3593520</v>
      </c>
    </row>
    <row r="216" spans="1:11" ht="45" customHeight="1">
      <c r="A216" s="72" t="s">
        <v>351</v>
      </c>
      <c r="B216" s="63" t="s">
        <v>352</v>
      </c>
      <c r="C216" s="34">
        <f>C217</f>
        <v>0</v>
      </c>
      <c r="D216" s="34">
        <f>D217</f>
        <v>-280117.06</v>
      </c>
      <c r="E216" s="34">
        <f>C216+D216</f>
        <v>-280117.06</v>
      </c>
      <c r="F216" s="34">
        <f>F217</f>
        <v>0</v>
      </c>
      <c r="G216" s="34">
        <f>G217</f>
        <v>0</v>
      </c>
      <c r="H216" s="34">
        <f>F216+G216</f>
        <v>0</v>
      </c>
      <c r="I216" s="34">
        <f>I217</f>
        <v>0</v>
      </c>
      <c r="J216" s="34">
        <f>J217</f>
        <v>0</v>
      </c>
      <c r="K216" s="34">
        <f t="shared" si="33"/>
        <v>0</v>
      </c>
    </row>
    <row r="217" spans="1:11" ht="52.5" customHeight="1">
      <c r="A217" s="1" t="s">
        <v>353</v>
      </c>
      <c r="B217" s="62" t="s">
        <v>354</v>
      </c>
      <c r="C217" s="26">
        <f>C218</f>
        <v>0</v>
      </c>
      <c r="D217" s="26">
        <f>D218</f>
        <v>-280117.06</v>
      </c>
      <c r="E217" s="26">
        <f>C217+D217</f>
        <v>-280117.06</v>
      </c>
      <c r="F217" s="26">
        <f>F218</f>
        <v>0</v>
      </c>
      <c r="G217" s="26">
        <f>G218</f>
        <v>0</v>
      </c>
      <c r="H217" s="26">
        <f>F217+G217</f>
        <v>0</v>
      </c>
      <c r="I217" s="26">
        <f>I218</f>
        <v>0</v>
      </c>
      <c r="J217" s="26">
        <f>J218</f>
        <v>0</v>
      </c>
      <c r="K217" s="26">
        <f t="shared" si="33"/>
        <v>0</v>
      </c>
    </row>
    <row r="218" spans="1:11" ht="35.25" customHeight="1">
      <c r="A218" s="1" t="s">
        <v>355</v>
      </c>
      <c r="B218" s="62" t="s">
        <v>354</v>
      </c>
      <c r="C218" s="24">
        <v>0</v>
      </c>
      <c r="D218" s="24">
        <v>-280117.06</v>
      </c>
      <c r="E218" s="24">
        <f>C218+D218</f>
        <v>-280117.06</v>
      </c>
      <c r="F218" s="24">
        <v>0</v>
      </c>
      <c r="G218" s="24">
        <v>0</v>
      </c>
      <c r="H218" s="24">
        <f>F218+G218</f>
        <v>0</v>
      </c>
      <c r="I218" s="24">
        <v>0</v>
      </c>
      <c r="J218" s="24">
        <v>0</v>
      </c>
      <c r="K218" s="24">
        <f t="shared" si="33"/>
        <v>0</v>
      </c>
    </row>
    <row r="219" spans="1:11" ht="18.75">
      <c r="A219" s="12" t="s">
        <v>57</v>
      </c>
      <c r="B219" s="6"/>
      <c r="C219" s="22">
        <f>C159+C10</f>
        <v>263769171.81</v>
      </c>
      <c r="D219" s="22">
        <f>D159+D10</f>
        <v>10186873.790000001</v>
      </c>
      <c r="E219" s="22">
        <f t="shared" si="31"/>
        <v>273956045.6</v>
      </c>
      <c r="F219" s="22">
        <f>F159+F10</f>
        <v>206981352.8</v>
      </c>
      <c r="G219" s="22">
        <f>G159+G10</f>
        <v>658349.2400000001</v>
      </c>
      <c r="H219" s="22">
        <f t="shared" si="32"/>
        <v>207639702.04000002</v>
      </c>
      <c r="I219" s="22">
        <f>I159+I10</f>
        <v>201596293.64</v>
      </c>
      <c r="J219" s="22">
        <f>J159+J10</f>
        <v>8726078.84</v>
      </c>
      <c r="K219" s="22">
        <f t="shared" si="33"/>
        <v>210322372.48</v>
      </c>
    </row>
    <row r="220" spans="1:10" ht="18.75">
      <c r="A220" s="2"/>
      <c r="C220" s="2"/>
      <c r="D220" s="2"/>
      <c r="E220" s="2"/>
      <c r="F220" s="27"/>
      <c r="G220" s="27"/>
      <c r="H220" s="27"/>
      <c r="I220" s="27"/>
      <c r="J220" s="27"/>
    </row>
  </sheetData>
  <sheetProtection/>
  <mergeCells count="15">
    <mergeCell ref="D59:D60"/>
    <mergeCell ref="G59:G60"/>
    <mergeCell ref="J59:J60"/>
    <mergeCell ref="A7:K7"/>
    <mergeCell ref="A59:A60"/>
    <mergeCell ref="B59:B60"/>
    <mergeCell ref="C59:C60"/>
    <mergeCell ref="I59:I60"/>
    <mergeCell ref="F59:F60"/>
    <mergeCell ref="B8:B9"/>
    <mergeCell ref="A8:A9"/>
    <mergeCell ref="F2:K2"/>
    <mergeCell ref="F3:K3"/>
    <mergeCell ref="F4:K4"/>
    <mergeCell ref="F5:K5"/>
  </mergeCells>
  <hyperlinks>
    <hyperlink ref="B125" r:id="rId1" display="https://internet.garant.ru/#/document/12125267/entry/0"/>
  </hyperlinks>
  <printOptions/>
  <pageMargins left="0.5905511811023623" right="0" top="0.5905511811023623" bottom="0.5905511811023623" header="0" footer="0"/>
  <pageSetup fitToHeight="10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2023-02-27T11:30:58Z</cp:lastPrinted>
  <dcterms:created xsi:type="dcterms:W3CDTF">2014-01-17T06:18:32Z</dcterms:created>
  <dcterms:modified xsi:type="dcterms:W3CDTF">2023-02-27T11:31:08Z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